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Лист1!$A$1:$F$403</definedName>
  </definedNames>
  <calcPr calcId="145621"/>
</workbook>
</file>

<file path=xl/calcChain.xml><?xml version="1.0" encoding="utf-8"?>
<calcChain xmlns="http://schemas.openxmlformats.org/spreadsheetml/2006/main">
  <c r="F303" i="1" l="1"/>
  <c r="F235" i="1"/>
  <c r="F167" i="1"/>
  <c r="F371" i="1"/>
  <c r="F372" i="1"/>
  <c r="F370" i="1"/>
  <c r="F369" i="1"/>
  <c r="F368" i="1"/>
  <c r="F367" i="1"/>
  <c r="F366" i="1"/>
  <c r="F365" i="1"/>
  <c r="F364" i="1"/>
  <c r="F349" i="1"/>
  <c r="F281" i="1"/>
  <c r="F213" i="1"/>
  <c r="F144" i="1"/>
  <c r="G402" i="1"/>
  <c r="F401" i="1"/>
  <c r="F400" i="1"/>
  <c r="F399" i="1"/>
  <c r="F398" i="1"/>
  <c r="F397" i="1"/>
  <c r="F396" i="1"/>
  <c r="F395" i="1"/>
  <c r="F394" i="1"/>
  <c r="G392" i="1"/>
  <c r="F391" i="1"/>
  <c r="F390" i="1"/>
  <c r="F389" i="1"/>
  <c r="F388" i="1"/>
  <c r="F387" i="1"/>
  <c r="F386" i="1"/>
  <c r="F381" i="1"/>
  <c r="F377" i="1"/>
  <c r="F376" i="1"/>
  <c r="F361" i="1"/>
  <c r="F360" i="1"/>
  <c r="F359" i="1"/>
  <c r="F358" i="1"/>
  <c r="F166" i="1"/>
  <c r="F165" i="1"/>
  <c r="F164" i="1"/>
  <c r="F163" i="1"/>
  <c r="F162" i="1"/>
  <c r="F161" i="1"/>
  <c r="F160" i="1"/>
  <c r="F168" i="1"/>
  <c r="F333" i="1"/>
  <c r="F332" i="1"/>
  <c r="F331" i="1"/>
  <c r="F330" i="1"/>
  <c r="F329" i="1"/>
  <c r="F328" i="1"/>
  <c r="F327" i="1"/>
  <c r="F326" i="1"/>
  <c r="F265" i="1"/>
  <c r="F264" i="1"/>
  <c r="F263" i="1"/>
  <c r="F262" i="1"/>
  <c r="F261" i="1"/>
  <c r="F260" i="1"/>
  <c r="F259" i="1"/>
  <c r="F258" i="1"/>
  <c r="F197" i="1"/>
  <c r="F196" i="1"/>
  <c r="F195" i="1"/>
  <c r="F194" i="1"/>
  <c r="F193" i="1"/>
  <c r="F192" i="1"/>
  <c r="F191" i="1"/>
  <c r="F190" i="1"/>
  <c r="F128" i="1"/>
  <c r="F127" i="1"/>
  <c r="F126" i="1"/>
  <c r="F125" i="1"/>
  <c r="F124" i="1"/>
  <c r="F123" i="1"/>
  <c r="F122" i="1"/>
  <c r="F121" i="1"/>
  <c r="F323" i="1"/>
  <c r="F322" i="1"/>
  <c r="F321" i="1"/>
  <c r="F320" i="1"/>
  <c r="F319" i="1"/>
  <c r="F318" i="1"/>
  <c r="F255" i="1"/>
  <c r="F254" i="1"/>
  <c r="F253" i="1"/>
  <c r="F252" i="1"/>
  <c r="F251" i="1"/>
  <c r="F250" i="1"/>
  <c r="F187" i="1"/>
  <c r="F186" i="1"/>
  <c r="F185" i="1"/>
  <c r="F184" i="1"/>
  <c r="F183" i="1"/>
  <c r="F182" i="1"/>
  <c r="F118" i="1"/>
  <c r="F117" i="1"/>
  <c r="F116" i="1"/>
  <c r="F115" i="1"/>
  <c r="F114" i="1"/>
  <c r="F113" i="1"/>
  <c r="F313" i="1"/>
  <c r="F245" i="1"/>
  <c r="F177" i="1"/>
  <c r="F108" i="1"/>
  <c r="F309" i="1"/>
  <c r="F308" i="1"/>
  <c r="F241" i="1"/>
  <c r="F240" i="1"/>
  <c r="F173" i="1"/>
  <c r="F172" i="1"/>
  <c r="F104" i="1"/>
  <c r="F103" i="1"/>
  <c r="F304" i="1"/>
  <c r="F302" i="1"/>
  <c r="F301" i="1"/>
  <c r="F300" i="1"/>
  <c r="F299" i="1"/>
  <c r="F298" i="1"/>
  <c r="F297" i="1"/>
  <c r="F296" i="1"/>
  <c r="F236" i="1"/>
  <c r="F234" i="1"/>
  <c r="F233" i="1"/>
  <c r="F232" i="1"/>
  <c r="F231" i="1"/>
  <c r="F230" i="1"/>
  <c r="F229" i="1"/>
  <c r="F228" i="1"/>
  <c r="F99" i="1"/>
  <c r="F98" i="1"/>
  <c r="F97" i="1"/>
  <c r="F96" i="1"/>
  <c r="F95" i="1"/>
  <c r="F94" i="1"/>
  <c r="F93" i="1"/>
  <c r="F92" i="1"/>
  <c r="F91" i="1"/>
  <c r="F36" i="1"/>
  <c r="F35" i="1"/>
  <c r="F293" i="1"/>
  <c r="F292" i="1"/>
  <c r="F291" i="1"/>
  <c r="F290" i="1"/>
  <c r="F225" i="1"/>
  <c r="F224" i="1"/>
  <c r="F223" i="1"/>
  <c r="F222" i="1"/>
  <c r="F157" i="1"/>
  <c r="F156" i="1"/>
  <c r="F155" i="1"/>
  <c r="F154" i="1"/>
  <c r="F88" i="1"/>
  <c r="F87" i="1"/>
  <c r="F86" i="1"/>
  <c r="F85" i="1"/>
  <c r="G334" i="1"/>
  <c r="G324" i="1"/>
  <c r="G266" i="1"/>
  <c r="G256" i="1"/>
  <c r="G198" i="1"/>
  <c r="G188" i="1"/>
  <c r="G129" i="1"/>
  <c r="G119" i="1"/>
  <c r="F46" i="1"/>
  <c r="F42" i="1"/>
  <c r="F41" i="1"/>
  <c r="G67" i="1"/>
  <c r="G57" i="1"/>
  <c r="F29" i="1"/>
  <c r="F24" i="1"/>
  <c r="F66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37" i="1"/>
  <c r="F34" i="1"/>
  <c r="F33" i="1"/>
  <c r="F32" i="1"/>
  <c r="F31" i="1"/>
  <c r="F30" i="1"/>
  <c r="F26" i="1"/>
  <c r="F25" i="1"/>
  <c r="F23" i="1"/>
  <c r="F100" i="1" l="1"/>
  <c r="F38" i="1"/>
  <c r="F362" i="1"/>
  <c r="F402" i="1"/>
  <c r="F378" i="1"/>
  <c r="F392" i="1"/>
  <c r="F373" i="1"/>
  <c r="F237" i="1"/>
  <c r="F169" i="1"/>
  <c r="F294" i="1"/>
  <c r="F305" i="1"/>
  <c r="F266" i="1"/>
  <c r="F334" i="1"/>
  <c r="F310" i="1"/>
  <c r="F105" i="1"/>
  <c r="F119" i="1"/>
  <c r="F242" i="1"/>
  <c r="F256" i="1"/>
  <c r="F324" i="1"/>
  <c r="F174" i="1"/>
  <c r="F188" i="1"/>
  <c r="F226" i="1"/>
  <c r="F198" i="1"/>
  <c r="F158" i="1"/>
  <c r="F89" i="1"/>
  <c r="F129" i="1"/>
  <c r="F67" i="1"/>
  <c r="F57" i="1"/>
  <c r="F27" i="1"/>
  <c r="F43" i="1"/>
  <c r="F403" i="1" l="1"/>
  <c r="G403" i="1" s="1"/>
  <c r="F335" i="1"/>
  <c r="G335" i="1" s="1"/>
  <c r="F130" i="1"/>
  <c r="G130" i="1" s="1"/>
  <c r="F68" i="1"/>
  <c r="G68" i="1" s="1"/>
  <c r="F199" i="1"/>
  <c r="G199" i="1" s="1"/>
  <c r="F267" i="1"/>
  <c r="G267" i="1" s="1"/>
</calcChain>
</file>

<file path=xl/sharedStrings.xml><?xml version="1.0" encoding="utf-8"?>
<sst xmlns="http://schemas.openxmlformats.org/spreadsheetml/2006/main" count="528" uniqueCount="73">
  <si>
    <t>Наименование  муниципальной услуги</t>
  </si>
  <si>
    <t>Уникальный номер реестровой записи</t>
  </si>
  <si>
    <t xml:space="preserve"> Наименование нормы</t>
  </si>
  <si>
    <t>Единица измерения нормы</t>
  </si>
  <si>
    <t>Значение нормы</t>
  </si>
  <si>
    <t>1. Нормы , непосредственно связанные с оказанием муниципальной услуги</t>
  </si>
  <si>
    <t>1.1. Работники, непосредственно связанные с оказанием муниципальной услуги</t>
  </si>
  <si>
    <t>1.2. Материальные запасы и особо ценное движимое имущество, потребляемые ( используемые) в процессе оказания муниципальной услуги</t>
  </si>
  <si>
    <t>1.3 Иные нормы, непосредственно используемые в процессе оказания муниципальной услуги</t>
  </si>
  <si>
    <t>2. Нормы на общехозяйственные нужды</t>
  </si>
  <si>
    <t>2.1 Коммунальные услуги</t>
  </si>
  <si>
    <t>Электроэнергия</t>
  </si>
  <si>
    <t>Теплоэнергия</t>
  </si>
  <si>
    <t>Холодное водоснабжение</t>
  </si>
  <si>
    <t>водоотведение</t>
  </si>
  <si>
    <t>2.2 Содержание объектов недвижимого имущества, необходимого для выполнения муниципального задания</t>
  </si>
  <si>
    <t>2.3  Содержание объектов особо ценного движимого имущества, необходимого для  выполнения муниципального задания</t>
  </si>
  <si>
    <t>2.4  Услуги связи</t>
  </si>
  <si>
    <t>2.5  Транспортные услуги</t>
  </si>
  <si>
    <t>2.6. Работники , которые не принимают непосредственного  участия в оказании муниципальной услуги</t>
  </si>
  <si>
    <t>2.7 Прочие общехозяйственные нужды</t>
  </si>
  <si>
    <t>Реализация основных  общеобразовательных программ дошкольного образования</t>
  </si>
  <si>
    <t>кВт</t>
  </si>
  <si>
    <t>Гкл.</t>
  </si>
  <si>
    <t>м3</t>
  </si>
  <si>
    <t>Дератизация</t>
  </si>
  <si>
    <t>Ремонт системы отопления</t>
  </si>
  <si>
    <t>Ремонт и обслуживание ОПС</t>
  </si>
  <si>
    <t>Услуги по  реагированию на срабатывание  тревожной сигнализации и осуществление технического обслуживания  технических средств</t>
  </si>
  <si>
    <t>Вывоз и захоронение ТБО</t>
  </si>
  <si>
    <t>Проведение бактериологических исследований воздуха</t>
  </si>
  <si>
    <t>договор</t>
  </si>
  <si>
    <t xml:space="preserve">Заведующий </t>
  </si>
  <si>
    <t>Заведующий хозяйством</t>
  </si>
  <si>
    <t>Сторож</t>
  </si>
  <si>
    <t>Дворник</t>
  </si>
  <si>
    <t>Уборщик служебных помещений</t>
  </si>
  <si>
    <t>Делопроизводитель</t>
  </si>
  <si>
    <t>человеко-часы</t>
  </si>
  <si>
    <t>Изделия хозяйственного бытового назначения</t>
  </si>
  <si>
    <t>Продукты питания</t>
  </si>
  <si>
    <t>Канцелярия</t>
  </si>
  <si>
    <t>Затраты на мед. Осмотры</t>
  </si>
  <si>
    <t>сумма в год</t>
  </si>
  <si>
    <t>Тех. Обслуживание прибора учета тепловой энергии</t>
  </si>
  <si>
    <t>Командировочные расходы</t>
  </si>
  <si>
    <t>Присмотр и уход</t>
  </si>
  <si>
    <t>повар</t>
  </si>
  <si>
    <t>подсобный рабочий</t>
  </si>
  <si>
    <t>бланковая продукция</t>
  </si>
  <si>
    <t>Младший воспитатель</t>
  </si>
  <si>
    <t>Машинист по стирке белья</t>
  </si>
  <si>
    <t>кладовщик</t>
  </si>
  <si>
    <t>шеф-повар</t>
  </si>
  <si>
    <t>к приказу Управления образования</t>
  </si>
  <si>
    <t>Значение нормативных затрат на оказание муниципальных услуг</t>
  </si>
  <si>
    <t>Приложение №5</t>
  </si>
  <si>
    <t>ремонт и зарядка огнетушителей</t>
  </si>
  <si>
    <t>Заправка картриджей</t>
  </si>
  <si>
    <t>Абонентская плата</t>
  </si>
  <si>
    <t>Энтомологическое обследование</t>
  </si>
  <si>
    <t>Тех. Обслуживание системы видеонаблюдения</t>
  </si>
  <si>
    <t>Электроиспытания  измерения сопротивления изоляции</t>
  </si>
  <si>
    <t>Строительные материалы</t>
  </si>
  <si>
    <t>801011О.99.0.БВ24ДУ82000</t>
  </si>
  <si>
    <t>801011О.99.0.БВ24ДХ02000</t>
  </si>
  <si>
    <t>853211О.99.0.БВ19АА56000</t>
  </si>
  <si>
    <t>853211О.99.0.БВ19АА50000</t>
  </si>
  <si>
    <t>853211О.99.0.БВ19АА98000</t>
  </si>
  <si>
    <t>853211О.99.0.БВ19АА14000</t>
  </si>
  <si>
    <t>г. Боготола от __________ № ___</t>
  </si>
  <si>
    <t>ПРОЕКТ</t>
  </si>
  <si>
    <t>в отношении МБДОУ детский сад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</si>
</sst>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/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2" fillId="0" borderId="3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/>
    <xf numFmtId="0" fontId="2" fillId="0" borderId="11" xfId="0" applyFont="1" applyBorder="1"/>
    <xf numFmtId="2" fontId="2" fillId="0" borderId="3" xfId="0" applyNumberFormat="1" applyFont="1" applyBorder="1"/>
    <xf numFmtId="0" fontId="2" fillId="0" borderId="1" xfId="0" applyFont="1" applyBorder="1" applyAlignment="1"/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right" wrapText="1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0" xfId="0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4" fontId="1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tabSelected="1" workbookViewId="0">
      <selection activeCell="E8" sqref="E8"/>
    </sheetView>
  </sheetViews>
  <sheetFormatPr defaultRowHeight="15" x14ac:dyDescent="0.25"/>
  <cols>
    <col min="3" max="3" width="13.85546875" customWidth="1"/>
    <col min="4" max="4" width="17.42578125" customWidth="1"/>
    <col min="5" max="5" width="17" customWidth="1"/>
    <col min="6" max="6" width="16" customWidth="1"/>
    <col min="7" max="7" width="0.7109375" customWidth="1"/>
    <col min="8" max="8" width="11.28515625" hidden="1" customWidth="1"/>
    <col min="9" max="9" width="10.7109375" hidden="1" customWidth="1"/>
    <col min="10" max="10" width="10.140625" hidden="1" customWidth="1"/>
    <col min="11" max="11" width="9.7109375" hidden="1" customWidth="1"/>
  </cols>
  <sheetData>
    <row r="1" spans="1:11" x14ac:dyDescent="0.25">
      <c r="A1" t="s">
        <v>71</v>
      </c>
      <c r="D1" s="23" t="s">
        <v>56</v>
      </c>
      <c r="E1" s="23"/>
      <c r="F1" s="23"/>
    </row>
    <row r="2" spans="1:11" x14ac:dyDescent="0.25">
      <c r="D2" s="23" t="s">
        <v>54</v>
      </c>
      <c r="E2" s="23"/>
      <c r="F2" s="23"/>
    </row>
    <row r="3" spans="1:11" x14ac:dyDescent="0.25">
      <c r="D3" s="23" t="s">
        <v>70</v>
      </c>
      <c r="E3" s="23"/>
      <c r="F3" s="23"/>
    </row>
    <row r="5" spans="1:11" x14ac:dyDescent="0.25">
      <c r="B5" t="s">
        <v>55</v>
      </c>
    </row>
    <row r="6" spans="1:11" x14ac:dyDescent="0.25">
      <c r="C6" t="s">
        <v>72</v>
      </c>
    </row>
    <row r="7" spans="1:11" x14ac:dyDescent="0.25">
      <c r="A7">
        <v>1</v>
      </c>
    </row>
    <row r="8" spans="1:11" ht="57.6" customHeight="1" x14ac:dyDescent="0.25">
      <c r="A8" s="36" t="s">
        <v>0</v>
      </c>
      <c r="B8" s="37"/>
      <c r="C8" s="6" t="s">
        <v>1</v>
      </c>
      <c r="D8" s="6" t="s">
        <v>2</v>
      </c>
      <c r="E8" s="6" t="s">
        <v>3</v>
      </c>
      <c r="F8" s="7" t="s">
        <v>4</v>
      </c>
      <c r="K8" s="27">
        <v>25</v>
      </c>
    </row>
    <row r="9" spans="1:11" s="30" customFormat="1" x14ac:dyDescent="0.25">
      <c r="A9" s="38">
        <v>1</v>
      </c>
      <c r="B9" s="39"/>
      <c r="C9" s="28">
        <v>2</v>
      </c>
      <c r="D9" s="26">
        <v>3</v>
      </c>
      <c r="E9" s="29">
        <v>4</v>
      </c>
      <c r="F9" s="29">
        <v>5</v>
      </c>
    </row>
    <row r="10" spans="1:11" x14ac:dyDescent="0.25">
      <c r="A10" s="40" t="s">
        <v>21</v>
      </c>
      <c r="B10" s="41"/>
      <c r="C10" s="46" t="s">
        <v>64</v>
      </c>
      <c r="D10" s="49" t="s">
        <v>5</v>
      </c>
      <c r="E10" s="50"/>
      <c r="F10" s="51"/>
    </row>
    <row r="11" spans="1:11" x14ac:dyDescent="0.25">
      <c r="A11" s="42"/>
      <c r="B11" s="43"/>
      <c r="C11" s="47"/>
      <c r="D11" s="52"/>
      <c r="E11" s="53"/>
      <c r="F11" s="54"/>
    </row>
    <row r="12" spans="1:11" x14ac:dyDescent="0.25">
      <c r="A12" s="42"/>
      <c r="B12" s="43"/>
      <c r="C12" s="47"/>
      <c r="D12" s="49" t="s">
        <v>6</v>
      </c>
      <c r="E12" s="50"/>
      <c r="F12" s="51"/>
    </row>
    <row r="13" spans="1:11" ht="19.899999999999999" customHeight="1" x14ac:dyDescent="0.25">
      <c r="A13" s="42"/>
      <c r="B13" s="43"/>
      <c r="C13" s="47"/>
      <c r="D13" s="52"/>
      <c r="E13" s="53"/>
      <c r="F13" s="54"/>
    </row>
    <row r="14" spans="1:11" x14ac:dyDescent="0.25">
      <c r="A14" s="42"/>
      <c r="B14" s="43"/>
      <c r="C14" s="47"/>
      <c r="D14" s="5"/>
      <c r="E14" s="5"/>
      <c r="F14" s="1"/>
    </row>
    <row r="15" spans="1:11" x14ac:dyDescent="0.25">
      <c r="A15" s="42"/>
      <c r="B15" s="43"/>
      <c r="C15" s="47"/>
      <c r="D15" s="49" t="s">
        <v>7</v>
      </c>
      <c r="E15" s="50"/>
      <c r="F15" s="51"/>
    </row>
    <row r="16" spans="1:11" x14ac:dyDescent="0.25">
      <c r="A16" s="42"/>
      <c r="B16" s="43"/>
      <c r="C16" s="47"/>
      <c r="D16" s="61"/>
      <c r="E16" s="62"/>
      <c r="F16" s="63"/>
    </row>
    <row r="17" spans="1:9" ht="14.45" customHeight="1" x14ac:dyDescent="0.25">
      <c r="A17" s="42"/>
      <c r="B17" s="43"/>
      <c r="C17" s="47"/>
      <c r="D17" s="52"/>
      <c r="E17" s="53"/>
      <c r="F17" s="54"/>
    </row>
    <row r="18" spans="1:9" x14ac:dyDescent="0.25">
      <c r="A18" s="42"/>
      <c r="B18" s="43"/>
      <c r="C18" s="47"/>
      <c r="D18" s="3"/>
      <c r="E18" s="3"/>
      <c r="F18" s="3"/>
    </row>
    <row r="19" spans="1:9" ht="32.450000000000003" customHeight="1" x14ac:dyDescent="0.25">
      <c r="A19" s="42"/>
      <c r="B19" s="43"/>
      <c r="C19" s="47"/>
      <c r="D19" s="64" t="s">
        <v>8</v>
      </c>
      <c r="E19" s="65"/>
      <c r="F19" s="66"/>
    </row>
    <row r="20" spans="1:9" x14ac:dyDescent="0.25">
      <c r="A20" s="42"/>
      <c r="B20" s="43"/>
      <c r="C20" s="47"/>
      <c r="D20" s="3"/>
      <c r="E20" s="3"/>
      <c r="F20" s="3"/>
    </row>
    <row r="21" spans="1:9" x14ac:dyDescent="0.25">
      <c r="A21" s="42"/>
      <c r="B21" s="43"/>
      <c r="C21" s="47"/>
      <c r="D21" s="67" t="s">
        <v>9</v>
      </c>
      <c r="E21" s="68"/>
      <c r="F21" s="69"/>
    </row>
    <row r="22" spans="1:9" x14ac:dyDescent="0.25">
      <c r="A22" s="42"/>
      <c r="B22" s="43"/>
      <c r="C22" s="47"/>
      <c r="D22" s="67" t="s">
        <v>10</v>
      </c>
      <c r="E22" s="68"/>
      <c r="F22" s="69"/>
    </row>
    <row r="23" spans="1:9" x14ac:dyDescent="0.25">
      <c r="A23" s="42"/>
      <c r="B23" s="43"/>
      <c r="C23" s="47"/>
      <c r="D23" s="10" t="s">
        <v>11</v>
      </c>
      <c r="E23" s="10" t="s">
        <v>22</v>
      </c>
      <c r="F23" s="11">
        <f>G23/H23*I23</f>
        <v>250.92700000000002</v>
      </c>
      <c r="G23">
        <v>2509.27</v>
      </c>
      <c r="H23">
        <v>100</v>
      </c>
      <c r="I23">
        <v>10</v>
      </c>
    </row>
    <row r="24" spans="1:9" x14ac:dyDescent="0.25">
      <c r="A24" s="42"/>
      <c r="B24" s="43"/>
      <c r="C24" s="47"/>
      <c r="D24" s="8" t="s">
        <v>12</v>
      </c>
      <c r="E24" s="10" t="s">
        <v>23</v>
      </c>
      <c r="F24" s="11">
        <f>G24/H23*I23</f>
        <v>665.18500000000006</v>
      </c>
      <c r="G24">
        <v>6651.85</v>
      </c>
    </row>
    <row r="25" spans="1:9" ht="23.25" x14ac:dyDescent="0.25">
      <c r="A25" s="42"/>
      <c r="B25" s="43"/>
      <c r="C25" s="47"/>
      <c r="D25" s="8" t="s">
        <v>13</v>
      </c>
      <c r="E25" s="10" t="s">
        <v>24</v>
      </c>
      <c r="F25" s="11">
        <f>G25/H23*I23</f>
        <v>118.34200000000001</v>
      </c>
      <c r="G25">
        <v>1183.42</v>
      </c>
    </row>
    <row r="26" spans="1:9" x14ac:dyDescent="0.25">
      <c r="A26" s="42"/>
      <c r="B26" s="43"/>
      <c r="C26" s="47"/>
      <c r="D26" s="10" t="s">
        <v>14</v>
      </c>
      <c r="E26" s="10" t="s">
        <v>24</v>
      </c>
      <c r="F26" s="11">
        <f>G26/H23*I23</f>
        <v>87.944000000000017</v>
      </c>
      <c r="G26">
        <v>879.44</v>
      </c>
    </row>
    <row r="27" spans="1:9" x14ac:dyDescent="0.25">
      <c r="A27" s="42"/>
      <c r="B27" s="43"/>
      <c r="C27" s="47"/>
      <c r="D27" s="17"/>
      <c r="E27" s="18"/>
      <c r="F27" s="19">
        <f>SUM(F23:F26)</f>
        <v>1122.3980000000001</v>
      </c>
    </row>
    <row r="28" spans="1:9" ht="48" customHeight="1" x14ac:dyDescent="0.25">
      <c r="A28" s="42"/>
      <c r="B28" s="43"/>
      <c r="C28" s="47"/>
      <c r="D28" s="64" t="s">
        <v>15</v>
      </c>
      <c r="E28" s="65"/>
      <c r="F28" s="66"/>
    </row>
    <row r="29" spans="1:9" ht="37.15" customHeight="1" x14ac:dyDescent="0.25">
      <c r="A29" s="42"/>
      <c r="B29" s="43"/>
      <c r="C29" s="47"/>
      <c r="D29" s="16" t="s">
        <v>44</v>
      </c>
      <c r="E29" s="9" t="s">
        <v>31</v>
      </c>
      <c r="F29" s="14">
        <f>G29/H23*I23</f>
        <v>62.064999999999998</v>
      </c>
      <c r="G29">
        <v>620.65</v>
      </c>
    </row>
    <row r="30" spans="1:9" ht="17.25" customHeight="1" x14ac:dyDescent="0.25">
      <c r="A30" s="42"/>
      <c r="B30" s="43"/>
      <c r="C30" s="47"/>
      <c r="D30" s="8" t="s">
        <v>25</v>
      </c>
      <c r="E30" s="9" t="s">
        <v>31</v>
      </c>
      <c r="F30" s="14">
        <f>G30/H23*I23</f>
        <v>12.760999999999999</v>
      </c>
      <c r="G30">
        <v>127.61</v>
      </c>
    </row>
    <row r="31" spans="1:9" ht="26.25" customHeight="1" x14ac:dyDescent="0.25">
      <c r="A31" s="42"/>
      <c r="B31" s="43"/>
      <c r="C31" s="47"/>
      <c r="D31" s="8" t="s">
        <v>27</v>
      </c>
      <c r="E31" s="9" t="s">
        <v>31</v>
      </c>
      <c r="F31" s="12">
        <f>G31/H23*I23</f>
        <v>63.058000000000007</v>
      </c>
      <c r="G31">
        <v>630.58000000000004</v>
      </c>
    </row>
    <row r="32" spans="1:9" ht="44.25" customHeight="1" x14ac:dyDescent="0.25">
      <c r="A32" s="42"/>
      <c r="B32" s="43"/>
      <c r="C32" s="47"/>
      <c r="D32" s="8" t="s">
        <v>28</v>
      </c>
      <c r="E32" s="9" t="s">
        <v>31</v>
      </c>
      <c r="F32" s="12">
        <f>G32/H23*I23</f>
        <v>10.783000000000001</v>
      </c>
      <c r="G32">
        <v>107.83</v>
      </c>
    </row>
    <row r="33" spans="1:9" ht="16.899999999999999" customHeight="1" x14ac:dyDescent="0.25">
      <c r="A33" s="42"/>
      <c r="B33" s="43"/>
      <c r="C33" s="47"/>
      <c r="D33" s="8" t="s">
        <v>29</v>
      </c>
      <c r="E33" s="9" t="s">
        <v>31</v>
      </c>
      <c r="F33" s="12">
        <f>G33/H23*I23</f>
        <v>44.826999999999998</v>
      </c>
      <c r="G33">
        <v>448.27</v>
      </c>
    </row>
    <row r="34" spans="1:9" ht="23.45" customHeight="1" x14ac:dyDescent="0.25">
      <c r="A34" s="42"/>
      <c r="B34" s="43"/>
      <c r="C34" s="47"/>
      <c r="D34" s="8" t="s">
        <v>26</v>
      </c>
      <c r="E34" s="9" t="s">
        <v>31</v>
      </c>
      <c r="F34" s="12">
        <f>G34/H23*I23</f>
        <v>50.341000000000008</v>
      </c>
      <c r="G34">
        <v>503.41</v>
      </c>
    </row>
    <row r="35" spans="1:9" ht="32.25" customHeight="1" x14ac:dyDescent="0.25">
      <c r="A35" s="42"/>
      <c r="B35" s="43"/>
      <c r="C35" s="47"/>
      <c r="D35" s="8" t="s">
        <v>61</v>
      </c>
      <c r="E35" s="9" t="s">
        <v>31</v>
      </c>
      <c r="F35" s="12">
        <f>G35/H23*I23</f>
        <v>44.134999999999998</v>
      </c>
      <c r="G35">
        <v>441.35</v>
      </c>
    </row>
    <row r="36" spans="1:9" ht="32.25" customHeight="1" x14ac:dyDescent="0.25">
      <c r="A36" s="42"/>
      <c r="B36" s="43"/>
      <c r="C36" s="47"/>
      <c r="D36" s="8" t="s">
        <v>62</v>
      </c>
      <c r="E36" s="9" t="s">
        <v>31</v>
      </c>
      <c r="F36" s="12">
        <f>G36/100*10</f>
        <v>16.756999999999998</v>
      </c>
      <c r="G36">
        <v>167.57</v>
      </c>
    </row>
    <row r="37" spans="1:9" ht="33" customHeight="1" x14ac:dyDescent="0.25">
      <c r="A37" s="42"/>
      <c r="B37" s="43"/>
      <c r="C37" s="47"/>
      <c r="D37" s="8" t="s">
        <v>30</v>
      </c>
      <c r="E37" s="9" t="s">
        <v>31</v>
      </c>
      <c r="F37" s="12">
        <f>G37/H23*I23</f>
        <v>41.627000000000002</v>
      </c>
      <c r="G37">
        <v>416.27</v>
      </c>
    </row>
    <row r="38" spans="1:9" x14ac:dyDescent="0.25">
      <c r="A38" s="42"/>
      <c r="B38" s="43"/>
      <c r="C38" s="47"/>
      <c r="D38" s="3"/>
      <c r="E38" s="3"/>
      <c r="F38" s="13">
        <f>F29+F30+F31+F32+F33+F34+F37+F35+F36</f>
        <v>346.35400000000004</v>
      </c>
    </row>
    <row r="39" spans="1:9" x14ac:dyDescent="0.25">
      <c r="A39" s="42"/>
      <c r="B39" s="43"/>
      <c r="C39" s="47"/>
      <c r="D39" s="49" t="s">
        <v>16</v>
      </c>
      <c r="E39" s="50"/>
      <c r="F39" s="51"/>
    </row>
    <row r="40" spans="1:9" ht="34.5" customHeight="1" x14ac:dyDescent="0.25">
      <c r="A40" s="42"/>
      <c r="B40" s="43"/>
      <c r="C40" s="47"/>
      <c r="D40" s="52"/>
      <c r="E40" s="53"/>
      <c r="F40" s="54"/>
    </row>
    <row r="41" spans="1:9" ht="23.25" x14ac:dyDescent="0.25">
      <c r="A41" s="42"/>
      <c r="B41" s="43"/>
      <c r="C41" s="47"/>
      <c r="D41" s="8" t="s">
        <v>57</v>
      </c>
      <c r="E41" s="9" t="s">
        <v>31</v>
      </c>
      <c r="F41" s="11">
        <f>G41/100*I41</f>
        <v>11.998999999999999</v>
      </c>
      <c r="G41">
        <v>119.99</v>
      </c>
      <c r="H41">
        <v>100</v>
      </c>
      <c r="I41">
        <v>10</v>
      </c>
    </row>
    <row r="42" spans="1:9" ht="16.149999999999999" customHeight="1" x14ac:dyDescent="0.25">
      <c r="A42" s="42"/>
      <c r="B42" s="43"/>
      <c r="C42" s="47"/>
      <c r="D42" s="8" t="s">
        <v>58</v>
      </c>
      <c r="E42" s="9" t="s">
        <v>31</v>
      </c>
      <c r="F42" s="11">
        <f>G42/100*I41</f>
        <v>6.8959999999999999</v>
      </c>
      <c r="G42">
        <v>68.959999999999994</v>
      </c>
    </row>
    <row r="43" spans="1:9" x14ac:dyDescent="0.25">
      <c r="A43" s="42"/>
      <c r="B43" s="43"/>
      <c r="C43" s="47"/>
      <c r="D43" s="3"/>
      <c r="E43" s="3"/>
      <c r="F43" s="13">
        <f>F41+F42</f>
        <v>18.895</v>
      </c>
    </row>
    <row r="44" spans="1:9" x14ac:dyDescent="0.25">
      <c r="A44" s="42"/>
      <c r="B44" s="43"/>
      <c r="C44" s="47"/>
      <c r="D44" s="55" t="s">
        <v>17</v>
      </c>
      <c r="E44" s="56"/>
      <c r="F44" s="57"/>
    </row>
    <row r="45" spans="1:9" x14ac:dyDescent="0.25">
      <c r="A45" s="42"/>
      <c r="B45" s="43"/>
      <c r="C45" s="47"/>
      <c r="D45" s="58"/>
      <c r="E45" s="59"/>
      <c r="F45" s="60"/>
    </row>
    <row r="46" spans="1:9" ht="19.149999999999999" customHeight="1" x14ac:dyDescent="0.25">
      <c r="A46" s="42"/>
      <c r="B46" s="43"/>
      <c r="C46" s="47"/>
      <c r="D46" s="8" t="s">
        <v>59</v>
      </c>
      <c r="E46" s="9" t="s">
        <v>31</v>
      </c>
      <c r="F46" s="11">
        <f>G46/100*I41</f>
        <v>23.446999999999999</v>
      </c>
      <c r="G46">
        <v>234.47</v>
      </c>
    </row>
    <row r="47" spans="1:9" x14ac:dyDescent="0.25">
      <c r="A47" s="42"/>
      <c r="B47" s="43"/>
      <c r="C47" s="47"/>
      <c r="D47" s="67" t="s">
        <v>18</v>
      </c>
      <c r="E47" s="68"/>
      <c r="F47" s="69"/>
    </row>
    <row r="48" spans="1:9" x14ac:dyDescent="0.25">
      <c r="A48" s="42"/>
      <c r="B48" s="43"/>
      <c r="C48" s="47"/>
      <c r="D48" s="3"/>
      <c r="E48" s="3"/>
      <c r="F48" s="3"/>
    </row>
    <row r="49" spans="1:9" x14ac:dyDescent="0.25">
      <c r="A49" s="42"/>
      <c r="B49" s="43"/>
      <c r="C49" s="47"/>
      <c r="D49" s="49" t="s">
        <v>19</v>
      </c>
      <c r="E49" s="50"/>
      <c r="F49" s="51"/>
    </row>
    <row r="50" spans="1:9" ht="30.6" customHeight="1" x14ac:dyDescent="0.25">
      <c r="A50" s="42"/>
      <c r="B50" s="43"/>
      <c r="C50" s="47"/>
      <c r="D50" s="52"/>
      <c r="E50" s="53"/>
      <c r="F50" s="54"/>
    </row>
    <row r="51" spans="1:9" x14ac:dyDescent="0.25">
      <c r="A51" s="42"/>
      <c r="B51" s="43"/>
      <c r="C51" s="47"/>
      <c r="D51" s="8" t="s">
        <v>32</v>
      </c>
      <c r="E51" s="10" t="s">
        <v>38</v>
      </c>
      <c r="F51" s="11">
        <f>G51/H51*I51</f>
        <v>361.05400000000003</v>
      </c>
      <c r="G51">
        <v>3610.54</v>
      </c>
      <c r="H51">
        <v>100</v>
      </c>
      <c r="I51">
        <v>10</v>
      </c>
    </row>
    <row r="52" spans="1:9" ht="23.25" x14ac:dyDescent="0.25">
      <c r="A52" s="42"/>
      <c r="B52" s="43"/>
      <c r="C52" s="47"/>
      <c r="D52" s="8" t="s">
        <v>33</v>
      </c>
      <c r="E52" s="10" t="s">
        <v>38</v>
      </c>
      <c r="F52" s="11">
        <f>G52/H51*I51</f>
        <v>275.911</v>
      </c>
      <c r="G52">
        <v>2759.11</v>
      </c>
    </row>
    <row r="53" spans="1:9" x14ac:dyDescent="0.25">
      <c r="A53" s="42"/>
      <c r="B53" s="43"/>
      <c r="C53" s="47"/>
      <c r="D53" s="8" t="s">
        <v>35</v>
      </c>
      <c r="E53" s="10" t="s">
        <v>38</v>
      </c>
      <c r="F53" s="11">
        <f>G53/H51*I51</f>
        <v>309.423</v>
      </c>
      <c r="G53">
        <v>3094.23</v>
      </c>
    </row>
    <row r="54" spans="1:9" x14ac:dyDescent="0.25">
      <c r="A54" s="42"/>
      <c r="B54" s="43"/>
      <c r="C54" s="47"/>
      <c r="D54" s="8" t="s">
        <v>34</v>
      </c>
      <c r="E54" s="10" t="s">
        <v>38</v>
      </c>
      <c r="F54" s="11">
        <f>G54/H51*I51</f>
        <v>618.846</v>
      </c>
      <c r="G54">
        <v>6188.46</v>
      </c>
    </row>
    <row r="55" spans="1:9" ht="23.25" x14ac:dyDescent="0.25">
      <c r="A55" s="42"/>
      <c r="B55" s="43"/>
      <c r="C55" s="47"/>
      <c r="D55" s="8" t="s">
        <v>36</v>
      </c>
      <c r="E55" s="10" t="s">
        <v>38</v>
      </c>
      <c r="F55" s="11">
        <f>G55/H51*I51</f>
        <v>154.71100000000001</v>
      </c>
      <c r="G55">
        <v>1547.11</v>
      </c>
    </row>
    <row r="56" spans="1:9" x14ac:dyDescent="0.25">
      <c r="A56" s="42"/>
      <c r="B56" s="43"/>
      <c r="C56" s="47"/>
      <c r="D56" s="10" t="s">
        <v>37</v>
      </c>
      <c r="E56" s="10" t="s">
        <v>38</v>
      </c>
      <c r="F56" s="11">
        <f>G56/H51*I51</f>
        <v>154.71100000000001</v>
      </c>
      <c r="G56">
        <v>1547.11</v>
      </c>
    </row>
    <row r="57" spans="1:9" x14ac:dyDescent="0.25">
      <c r="A57" s="42"/>
      <c r="B57" s="43"/>
      <c r="C57" s="47"/>
      <c r="D57" s="17"/>
      <c r="E57" s="18"/>
      <c r="F57" s="19">
        <f>SUM(F51:F56)</f>
        <v>1874.6559999999999</v>
      </c>
      <c r="G57" s="19">
        <f>SUM(G51:G56)</f>
        <v>18746.560000000001</v>
      </c>
    </row>
    <row r="58" spans="1:9" x14ac:dyDescent="0.25">
      <c r="A58" s="42"/>
      <c r="B58" s="43"/>
      <c r="C58" s="47"/>
      <c r="D58" s="67" t="s">
        <v>20</v>
      </c>
      <c r="E58" s="68"/>
      <c r="F58" s="69"/>
    </row>
    <row r="59" spans="1:9" ht="37.5" customHeight="1" x14ac:dyDescent="0.25">
      <c r="A59" s="42"/>
      <c r="B59" s="43"/>
      <c r="C59" s="47"/>
      <c r="D59" s="8" t="s">
        <v>39</v>
      </c>
      <c r="E59" s="10" t="s">
        <v>43</v>
      </c>
      <c r="F59" s="15">
        <f>G59/H59*I59</f>
        <v>125.9314</v>
      </c>
      <c r="G59" s="32">
        <v>1259.3140000000001</v>
      </c>
      <c r="H59">
        <v>100</v>
      </c>
      <c r="I59">
        <v>10</v>
      </c>
    </row>
    <row r="60" spans="1:9" ht="23.25" x14ac:dyDescent="0.25">
      <c r="A60" s="42"/>
      <c r="B60" s="43"/>
      <c r="C60" s="47"/>
      <c r="D60" s="8" t="s">
        <v>60</v>
      </c>
      <c r="E60" s="10" t="s">
        <v>43</v>
      </c>
      <c r="F60" s="15">
        <f>G60/H59*I59</f>
        <v>35.398399999999995</v>
      </c>
      <c r="G60" s="32">
        <v>353.98399999999998</v>
      </c>
    </row>
    <row r="61" spans="1:9" x14ac:dyDescent="0.25">
      <c r="A61" s="42"/>
      <c r="B61" s="43"/>
      <c r="C61" s="47"/>
      <c r="D61" s="8" t="s">
        <v>49</v>
      </c>
      <c r="E61" s="10" t="s">
        <v>43</v>
      </c>
      <c r="F61" s="15">
        <f>G61/H59*I59</f>
        <v>2.7584</v>
      </c>
      <c r="G61" s="32">
        <v>27.584</v>
      </c>
    </row>
    <row r="62" spans="1:9" ht="23.25" x14ac:dyDescent="0.25">
      <c r="A62" s="42"/>
      <c r="B62" s="43"/>
      <c r="C62" s="47"/>
      <c r="D62" s="8" t="s">
        <v>63</v>
      </c>
      <c r="E62" s="10" t="s">
        <v>43</v>
      </c>
      <c r="F62" s="15">
        <f>G62/H59*I59</f>
        <v>11.548399999999999</v>
      </c>
      <c r="G62" s="32">
        <v>115.48399999999999</v>
      </c>
    </row>
    <row r="63" spans="1:9" x14ac:dyDescent="0.25">
      <c r="A63" s="42"/>
      <c r="B63" s="43"/>
      <c r="C63" s="47"/>
      <c r="D63" s="8" t="s">
        <v>40</v>
      </c>
      <c r="E63" s="10" t="s">
        <v>43</v>
      </c>
      <c r="F63" s="12">
        <f>G63/H59*I59</f>
        <v>474.71400000000006</v>
      </c>
      <c r="G63" s="32">
        <v>4747.1400000000003</v>
      </c>
    </row>
    <row r="64" spans="1:9" ht="23.25" x14ac:dyDescent="0.25">
      <c r="A64" s="42"/>
      <c r="B64" s="43"/>
      <c r="C64" s="47"/>
      <c r="D64" s="8" t="s">
        <v>45</v>
      </c>
      <c r="E64" s="10" t="s">
        <v>43</v>
      </c>
      <c r="F64" s="12">
        <f>G64/H59*I59</f>
        <v>6.8959999999999999</v>
      </c>
      <c r="G64" s="32">
        <v>68.959999999999994</v>
      </c>
    </row>
    <row r="65" spans="1:11" x14ac:dyDescent="0.25">
      <c r="A65" s="42"/>
      <c r="B65" s="43"/>
      <c r="C65" s="47"/>
      <c r="D65" s="8" t="s">
        <v>41</v>
      </c>
      <c r="E65" s="10" t="s">
        <v>43</v>
      </c>
      <c r="F65" s="12">
        <f>G65/H59*I59</f>
        <v>82.753</v>
      </c>
      <c r="G65" s="32">
        <v>827.53</v>
      </c>
    </row>
    <row r="66" spans="1:11" ht="23.25" x14ac:dyDescent="0.25">
      <c r="A66" s="44"/>
      <c r="B66" s="45"/>
      <c r="C66" s="48"/>
      <c r="D66" s="8" t="s">
        <v>42</v>
      </c>
      <c r="E66" s="10" t="s">
        <v>43</v>
      </c>
      <c r="F66" s="12">
        <f>G66/H59*I59</f>
        <v>53.444000000000003</v>
      </c>
      <c r="G66" s="32">
        <v>534.44000000000005</v>
      </c>
    </row>
    <row r="67" spans="1:11" x14ac:dyDescent="0.25">
      <c r="A67" s="34"/>
      <c r="B67" s="35"/>
      <c r="C67" s="3"/>
      <c r="D67" s="3"/>
      <c r="E67" s="3"/>
      <c r="F67" s="13">
        <f>SUM(F59:F66)</f>
        <v>793.44359999999995</v>
      </c>
      <c r="G67" s="13">
        <f>SUM(G59:G66)</f>
        <v>7934.4359999999997</v>
      </c>
    </row>
    <row r="68" spans="1:11" x14ac:dyDescent="0.25">
      <c r="A68" s="24"/>
      <c r="B68" s="1"/>
      <c r="C68" s="3"/>
      <c r="D68" s="3"/>
      <c r="E68" s="3"/>
      <c r="F68" s="13">
        <f>F27+F38+F43+F57+F67+F46</f>
        <v>4179.1935999999996</v>
      </c>
      <c r="G68" s="31">
        <f>F68*K8</f>
        <v>104479.84</v>
      </c>
    </row>
    <row r="69" spans="1:11" x14ac:dyDescent="0.25">
      <c r="A69">
        <v>2</v>
      </c>
    </row>
    <row r="70" spans="1:11" ht="60" x14ac:dyDescent="0.25">
      <c r="A70" s="36" t="s">
        <v>0</v>
      </c>
      <c r="B70" s="37"/>
      <c r="C70" s="6" t="s">
        <v>1</v>
      </c>
      <c r="D70" s="6" t="s">
        <v>2</v>
      </c>
      <c r="E70" s="6" t="s">
        <v>3</v>
      </c>
      <c r="F70" s="7" t="s">
        <v>4</v>
      </c>
      <c r="K70" s="27">
        <v>120</v>
      </c>
    </row>
    <row r="71" spans="1:11" x14ac:dyDescent="0.25">
      <c r="A71" s="38">
        <v>1</v>
      </c>
      <c r="B71" s="39"/>
      <c r="C71" s="4">
        <v>2</v>
      </c>
      <c r="D71" s="2">
        <v>3</v>
      </c>
      <c r="E71" s="3">
        <v>4</v>
      </c>
      <c r="F71" s="3">
        <v>5</v>
      </c>
    </row>
    <row r="72" spans="1:11" ht="15" customHeight="1" x14ac:dyDescent="0.25">
      <c r="A72" s="40" t="s">
        <v>21</v>
      </c>
      <c r="B72" s="41"/>
      <c r="C72" s="46" t="s">
        <v>65</v>
      </c>
      <c r="D72" s="49" t="s">
        <v>5</v>
      </c>
      <c r="E72" s="50"/>
      <c r="F72" s="51"/>
    </row>
    <row r="73" spans="1:11" x14ac:dyDescent="0.25">
      <c r="A73" s="42"/>
      <c r="B73" s="43"/>
      <c r="C73" s="47"/>
      <c r="D73" s="52"/>
      <c r="E73" s="53"/>
      <c r="F73" s="54"/>
    </row>
    <row r="74" spans="1:11" x14ac:dyDescent="0.25">
      <c r="A74" s="42"/>
      <c r="B74" s="43"/>
      <c r="C74" s="47"/>
      <c r="D74" s="49" t="s">
        <v>6</v>
      </c>
      <c r="E74" s="50"/>
      <c r="F74" s="51"/>
    </row>
    <row r="75" spans="1:11" x14ac:dyDescent="0.25">
      <c r="A75" s="42"/>
      <c r="B75" s="43"/>
      <c r="C75" s="47"/>
      <c r="D75" s="52"/>
      <c r="E75" s="53"/>
      <c r="F75" s="54"/>
    </row>
    <row r="76" spans="1:11" x14ac:dyDescent="0.25">
      <c r="A76" s="42"/>
      <c r="B76" s="43"/>
      <c r="C76" s="47"/>
      <c r="D76" s="5"/>
      <c r="E76" s="5"/>
      <c r="F76" s="1"/>
    </row>
    <row r="77" spans="1:11" x14ac:dyDescent="0.25">
      <c r="A77" s="42"/>
      <c r="B77" s="43"/>
      <c r="C77" s="47"/>
      <c r="D77" s="49" t="s">
        <v>7</v>
      </c>
      <c r="E77" s="50"/>
      <c r="F77" s="51"/>
    </row>
    <row r="78" spans="1:11" x14ac:dyDescent="0.25">
      <c r="A78" s="42"/>
      <c r="B78" s="43"/>
      <c r="C78" s="47"/>
      <c r="D78" s="61"/>
      <c r="E78" s="62"/>
      <c r="F78" s="63"/>
    </row>
    <row r="79" spans="1:11" x14ac:dyDescent="0.25">
      <c r="A79" s="42"/>
      <c r="B79" s="43"/>
      <c r="C79" s="47"/>
      <c r="D79" s="52"/>
      <c r="E79" s="53"/>
      <c r="F79" s="54"/>
    </row>
    <row r="80" spans="1:11" x14ac:dyDescent="0.25">
      <c r="A80" s="42"/>
      <c r="B80" s="43"/>
      <c r="C80" s="47"/>
      <c r="D80" s="3"/>
      <c r="E80" s="3"/>
      <c r="F80" s="3"/>
    </row>
    <row r="81" spans="1:9" x14ac:dyDescent="0.25">
      <c r="A81" s="42"/>
      <c r="B81" s="43"/>
      <c r="C81" s="47"/>
      <c r="D81" s="64" t="s">
        <v>8</v>
      </c>
      <c r="E81" s="65"/>
      <c r="F81" s="66"/>
    </row>
    <row r="82" spans="1:9" x14ac:dyDescent="0.25">
      <c r="A82" s="42"/>
      <c r="B82" s="43"/>
      <c r="C82" s="47"/>
      <c r="D82" s="3"/>
      <c r="E82" s="3"/>
      <c r="F82" s="3"/>
    </row>
    <row r="83" spans="1:9" x14ac:dyDescent="0.25">
      <c r="A83" s="42"/>
      <c r="B83" s="43"/>
      <c r="C83" s="47"/>
      <c r="D83" s="67" t="s">
        <v>9</v>
      </c>
      <c r="E83" s="68"/>
      <c r="F83" s="69"/>
    </row>
    <row r="84" spans="1:9" x14ac:dyDescent="0.25">
      <c r="A84" s="42"/>
      <c r="B84" s="43"/>
      <c r="C84" s="47"/>
      <c r="D84" s="67" t="s">
        <v>10</v>
      </c>
      <c r="E84" s="68"/>
      <c r="F84" s="69"/>
    </row>
    <row r="85" spans="1:9" x14ac:dyDescent="0.25">
      <c r="A85" s="42"/>
      <c r="B85" s="43"/>
      <c r="C85" s="47"/>
      <c r="D85" s="10" t="s">
        <v>11</v>
      </c>
      <c r="E85" s="10" t="s">
        <v>22</v>
      </c>
      <c r="F85" s="11">
        <f>G85/H85*I85</f>
        <v>250.92700000000002</v>
      </c>
      <c r="G85">
        <v>2509.27</v>
      </c>
      <c r="H85">
        <v>100</v>
      </c>
      <c r="I85">
        <v>10</v>
      </c>
    </row>
    <row r="86" spans="1:9" x14ac:dyDescent="0.25">
      <c r="A86" s="42"/>
      <c r="B86" s="43"/>
      <c r="C86" s="47"/>
      <c r="D86" s="8" t="s">
        <v>12</v>
      </c>
      <c r="E86" s="10" t="s">
        <v>23</v>
      </c>
      <c r="F86" s="11">
        <f>G86/H85*I85</f>
        <v>665.18500000000006</v>
      </c>
      <c r="G86">
        <v>6651.85</v>
      </c>
    </row>
    <row r="87" spans="1:9" ht="23.25" x14ac:dyDescent="0.25">
      <c r="A87" s="42"/>
      <c r="B87" s="43"/>
      <c r="C87" s="47"/>
      <c r="D87" s="8" t="s">
        <v>13</v>
      </c>
      <c r="E87" s="10" t="s">
        <v>24</v>
      </c>
      <c r="F87" s="11">
        <f>G87/H85*I85</f>
        <v>118.34200000000001</v>
      </c>
      <c r="G87">
        <v>1183.42</v>
      </c>
    </row>
    <row r="88" spans="1:9" x14ac:dyDescent="0.25">
      <c r="A88" s="42"/>
      <c r="B88" s="43"/>
      <c r="C88" s="47"/>
      <c r="D88" s="10" t="s">
        <v>14</v>
      </c>
      <c r="E88" s="10" t="s">
        <v>24</v>
      </c>
      <c r="F88" s="11">
        <f>G88/H85*I85</f>
        <v>87.944000000000017</v>
      </c>
      <c r="G88">
        <v>879.44</v>
      </c>
    </row>
    <row r="89" spans="1:9" x14ac:dyDescent="0.25">
      <c r="A89" s="42"/>
      <c r="B89" s="43"/>
      <c r="C89" s="47"/>
      <c r="D89" s="17"/>
      <c r="E89" s="18"/>
      <c r="F89" s="19">
        <f>SUM(F85:F88)</f>
        <v>1122.3980000000001</v>
      </c>
    </row>
    <row r="90" spans="1:9" ht="15" customHeight="1" x14ac:dyDescent="0.25">
      <c r="A90" s="42"/>
      <c r="B90" s="43"/>
      <c r="C90" s="47"/>
      <c r="D90" s="64" t="s">
        <v>15</v>
      </c>
      <c r="E90" s="65"/>
      <c r="F90" s="66"/>
    </row>
    <row r="91" spans="1:9" ht="34.5" x14ac:dyDescent="0.25">
      <c r="A91" s="42"/>
      <c r="B91" s="43"/>
      <c r="C91" s="47"/>
      <c r="D91" s="16" t="s">
        <v>44</v>
      </c>
      <c r="E91" s="9" t="s">
        <v>31</v>
      </c>
      <c r="F91" s="14">
        <f>G91/H85*I85</f>
        <v>62.064999999999998</v>
      </c>
      <c r="G91">
        <v>620.65</v>
      </c>
    </row>
    <row r="92" spans="1:9" x14ac:dyDescent="0.25">
      <c r="A92" s="42"/>
      <c r="B92" s="43"/>
      <c r="C92" s="47"/>
      <c r="D92" s="8" t="s">
        <v>25</v>
      </c>
      <c r="E92" s="9" t="s">
        <v>31</v>
      </c>
      <c r="F92" s="14">
        <f>G92/H85*I85</f>
        <v>12.760999999999999</v>
      </c>
      <c r="G92">
        <v>127.61</v>
      </c>
    </row>
    <row r="93" spans="1:9" ht="15" customHeight="1" x14ac:dyDescent="0.25">
      <c r="A93" s="42"/>
      <c r="B93" s="43"/>
      <c r="C93" s="47"/>
      <c r="D93" s="8" t="s">
        <v>27</v>
      </c>
      <c r="E93" s="9" t="s">
        <v>31</v>
      </c>
      <c r="F93" s="12">
        <f>G93/H85*I85</f>
        <v>63.058000000000007</v>
      </c>
      <c r="G93">
        <v>630.58000000000004</v>
      </c>
    </row>
    <row r="94" spans="1:9" ht="64.900000000000006" customHeight="1" x14ac:dyDescent="0.25">
      <c r="A94" s="42"/>
      <c r="B94" s="43"/>
      <c r="C94" s="47"/>
      <c r="D94" s="8" t="s">
        <v>28</v>
      </c>
      <c r="E94" s="9" t="s">
        <v>31</v>
      </c>
      <c r="F94" s="12">
        <f>G94/H85*I85</f>
        <v>10.783000000000001</v>
      </c>
      <c r="G94">
        <v>107.83</v>
      </c>
    </row>
    <row r="95" spans="1:9" ht="23.25" x14ac:dyDescent="0.25">
      <c r="A95" s="42"/>
      <c r="B95" s="43"/>
      <c r="C95" s="47"/>
      <c r="D95" s="8" t="s">
        <v>29</v>
      </c>
      <c r="E95" s="9" t="s">
        <v>31</v>
      </c>
      <c r="F95" s="12">
        <f>G95/H85*I85</f>
        <v>44.826999999999998</v>
      </c>
      <c r="G95">
        <v>448.27</v>
      </c>
    </row>
    <row r="96" spans="1:9" ht="23.25" x14ac:dyDescent="0.25">
      <c r="A96" s="42"/>
      <c r="B96" s="43"/>
      <c r="C96" s="47"/>
      <c r="D96" s="8" t="s">
        <v>26</v>
      </c>
      <c r="E96" s="9" t="s">
        <v>31</v>
      </c>
      <c r="F96" s="12">
        <f>G96/H85*I85</f>
        <v>50.341000000000008</v>
      </c>
      <c r="G96">
        <v>503.41</v>
      </c>
    </row>
    <row r="97" spans="1:9" ht="34.5" x14ac:dyDescent="0.25">
      <c r="A97" s="42"/>
      <c r="B97" s="43"/>
      <c r="C97" s="47"/>
      <c r="D97" s="8" t="s">
        <v>61</v>
      </c>
      <c r="E97" s="9" t="s">
        <v>31</v>
      </c>
      <c r="F97" s="12">
        <f>G97/H85*I85</f>
        <v>44.134999999999998</v>
      </c>
      <c r="G97">
        <v>441.35</v>
      </c>
    </row>
    <row r="98" spans="1:9" ht="45.75" x14ac:dyDescent="0.25">
      <c r="A98" s="42"/>
      <c r="B98" s="43"/>
      <c r="C98" s="47"/>
      <c r="D98" s="8" t="s">
        <v>62</v>
      </c>
      <c r="E98" s="9" t="s">
        <v>31</v>
      </c>
      <c r="F98" s="12">
        <f>G98/100*10</f>
        <v>16.756999999999998</v>
      </c>
      <c r="G98">
        <v>167.57</v>
      </c>
    </row>
    <row r="99" spans="1:9" ht="34.5" x14ac:dyDescent="0.25">
      <c r="A99" s="42"/>
      <c r="B99" s="43"/>
      <c r="C99" s="47"/>
      <c r="D99" s="8" t="s">
        <v>30</v>
      </c>
      <c r="E99" s="9" t="s">
        <v>31</v>
      </c>
      <c r="F99" s="12">
        <f>G99/H85*I85</f>
        <v>41.627000000000002</v>
      </c>
      <c r="G99">
        <v>416.27</v>
      </c>
    </row>
    <row r="100" spans="1:9" x14ac:dyDescent="0.25">
      <c r="A100" s="42"/>
      <c r="B100" s="43"/>
      <c r="C100" s="47"/>
      <c r="D100" s="3"/>
      <c r="E100" s="3"/>
      <c r="F100" s="13">
        <f>F91+F92+F93+F94+F95+F98+F99+F96+F97</f>
        <v>346.35400000000004</v>
      </c>
    </row>
    <row r="101" spans="1:9" ht="15" customHeight="1" x14ac:dyDescent="0.25">
      <c r="A101" s="42"/>
      <c r="B101" s="43"/>
      <c r="C101" s="47"/>
      <c r="D101" s="49" t="s">
        <v>16</v>
      </c>
      <c r="E101" s="50"/>
      <c r="F101" s="51"/>
    </row>
    <row r="102" spans="1:9" x14ac:dyDescent="0.25">
      <c r="A102" s="42"/>
      <c r="B102" s="43"/>
      <c r="C102" s="47"/>
      <c r="D102" s="52"/>
      <c r="E102" s="53"/>
      <c r="F102" s="54"/>
    </row>
    <row r="103" spans="1:9" ht="23.25" x14ac:dyDescent="0.25">
      <c r="A103" s="42"/>
      <c r="B103" s="43"/>
      <c r="C103" s="47"/>
      <c r="D103" s="8" t="s">
        <v>57</v>
      </c>
      <c r="E103" s="9" t="s">
        <v>31</v>
      </c>
      <c r="F103" s="11">
        <f>G103/100*I103</f>
        <v>11.998999999999999</v>
      </c>
      <c r="G103">
        <v>119.99</v>
      </c>
      <c r="H103">
        <v>100</v>
      </c>
      <c r="I103">
        <v>10</v>
      </c>
    </row>
    <row r="104" spans="1:9" x14ac:dyDescent="0.25">
      <c r="A104" s="42"/>
      <c r="B104" s="43"/>
      <c r="C104" s="47"/>
      <c r="D104" s="8" t="s">
        <v>58</v>
      </c>
      <c r="E104" s="9" t="s">
        <v>31</v>
      </c>
      <c r="F104" s="11">
        <f>G104/100*I103</f>
        <v>6.8959999999999999</v>
      </c>
      <c r="G104">
        <v>68.959999999999994</v>
      </c>
    </row>
    <row r="105" spans="1:9" x14ac:dyDescent="0.25">
      <c r="A105" s="42"/>
      <c r="B105" s="43"/>
      <c r="C105" s="47"/>
      <c r="D105" s="3"/>
      <c r="E105" s="3"/>
      <c r="F105" s="13">
        <f>F103+F104</f>
        <v>18.895</v>
      </c>
    </row>
    <row r="106" spans="1:9" x14ac:dyDescent="0.25">
      <c r="A106" s="42"/>
      <c r="B106" s="43"/>
      <c r="C106" s="47"/>
      <c r="D106" s="55" t="s">
        <v>17</v>
      </c>
      <c r="E106" s="56"/>
      <c r="F106" s="57"/>
    </row>
    <row r="107" spans="1:9" ht="1.9" customHeight="1" x14ac:dyDescent="0.25">
      <c r="A107" s="42"/>
      <c r="B107" s="43"/>
      <c r="C107" s="47"/>
      <c r="D107" s="58"/>
      <c r="E107" s="59"/>
      <c r="F107" s="60"/>
    </row>
    <row r="108" spans="1:9" ht="18" customHeight="1" x14ac:dyDescent="0.25">
      <c r="A108" s="42"/>
      <c r="B108" s="43"/>
      <c r="C108" s="47"/>
      <c r="D108" s="8" t="s">
        <v>59</v>
      </c>
      <c r="E108" s="9" t="s">
        <v>31</v>
      </c>
      <c r="F108" s="11">
        <f>G108/100*I103</f>
        <v>23.446999999999999</v>
      </c>
      <c r="G108">
        <v>234.47</v>
      </c>
    </row>
    <row r="109" spans="1:9" x14ac:dyDescent="0.25">
      <c r="A109" s="42"/>
      <c r="B109" s="43"/>
      <c r="C109" s="47"/>
      <c r="D109" s="67" t="s">
        <v>18</v>
      </c>
      <c r="E109" s="68"/>
      <c r="F109" s="69"/>
    </row>
    <row r="110" spans="1:9" x14ac:dyDescent="0.25">
      <c r="A110" s="42"/>
      <c r="B110" s="43"/>
      <c r="C110" s="47"/>
      <c r="D110" s="3"/>
      <c r="E110" s="3"/>
      <c r="F110" s="3"/>
    </row>
    <row r="111" spans="1:9" x14ac:dyDescent="0.25">
      <c r="A111" s="42"/>
      <c r="B111" s="43"/>
      <c r="C111" s="47"/>
      <c r="D111" s="49" t="s">
        <v>19</v>
      </c>
      <c r="E111" s="50"/>
      <c r="F111" s="51"/>
    </row>
    <row r="112" spans="1:9" x14ac:dyDescent="0.25">
      <c r="A112" s="42"/>
      <c r="B112" s="43"/>
      <c r="C112" s="47"/>
      <c r="D112" s="52"/>
      <c r="E112" s="53"/>
      <c r="F112" s="54"/>
    </row>
    <row r="113" spans="1:9" x14ac:dyDescent="0.25">
      <c r="A113" s="42"/>
      <c r="B113" s="43"/>
      <c r="C113" s="47"/>
      <c r="D113" s="8" t="s">
        <v>32</v>
      </c>
      <c r="E113" s="10" t="s">
        <v>38</v>
      </c>
      <c r="F113" s="11">
        <f>G113/H113*I113</f>
        <v>361.05400000000003</v>
      </c>
      <c r="G113">
        <v>3610.54</v>
      </c>
      <c r="H113">
        <v>100</v>
      </c>
      <c r="I113">
        <v>10</v>
      </c>
    </row>
    <row r="114" spans="1:9" ht="15" customHeight="1" x14ac:dyDescent="0.25">
      <c r="A114" s="42"/>
      <c r="B114" s="43"/>
      <c r="C114" s="47"/>
      <c r="D114" s="8" t="s">
        <v>33</v>
      </c>
      <c r="E114" s="10" t="s">
        <v>38</v>
      </c>
      <c r="F114" s="11">
        <f>G114/H113*I113</f>
        <v>275.911</v>
      </c>
      <c r="G114">
        <v>2759.11</v>
      </c>
    </row>
    <row r="115" spans="1:9" x14ac:dyDescent="0.25">
      <c r="A115" s="42"/>
      <c r="B115" s="43"/>
      <c r="C115" s="47"/>
      <c r="D115" s="8" t="s">
        <v>35</v>
      </c>
      <c r="E115" s="10" t="s">
        <v>38</v>
      </c>
      <c r="F115" s="11">
        <f>G115/H113*I113</f>
        <v>309.423</v>
      </c>
      <c r="G115">
        <v>3094.23</v>
      </c>
    </row>
    <row r="116" spans="1:9" x14ac:dyDescent="0.25">
      <c r="A116" s="42"/>
      <c r="B116" s="43"/>
      <c r="C116" s="47"/>
      <c r="D116" s="8" t="s">
        <v>34</v>
      </c>
      <c r="E116" s="10" t="s">
        <v>38</v>
      </c>
      <c r="F116" s="11">
        <f>G116/H113*I113</f>
        <v>618.846</v>
      </c>
      <c r="G116">
        <v>6188.46</v>
      </c>
    </row>
    <row r="117" spans="1:9" ht="26.25" customHeight="1" x14ac:dyDescent="0.25">
      <c r="A117" s="42"/>
      <c r="B117" s="43"/>
      <c r="C117" s="47"/>
      <c r="D117" s="8" t="s">
        <v>36</v>
      </c>
      <c r="E117" s="10" t="s">
        <v>38</v>
      </c>
      <c r="F117" s="11">
        <f>G117/H113*I113</f>
        <v>154.71100000000001</v>
      </c>
      <c r="G117">
        <v>1547.11</v>
      </c>
    </row>
    <row r="118" spans="1:9" x14ac:dyDescent="0.25">
      <c r="A118" s="42"/>
      <c r="B118" s="43"/>
      <c r="C118" s="47"/>
      <c r="D118" s="10" t="s">
        <v>37</v>
      </c>
      <c r="E118" s="10" t="s">
        <v>38</v>
      </c>
      <c r="F118" s="11">
        <f>G118/H113*I113</f>
        <v>154.71100000000001</v>
      </c>
      <c r="G118">
        <v>1547.11</v>
      </c>
    </row>
    <row r="119" spans="1:9" ht="18.75" customHeight="1" x14ac:dyDescent="0.25">
      <c r="A119" s="42"/>
      <c r="B119" s="43"/>
      <c r="C119" s="47"/>
      <c r="D119" s="17"/>
      <c r="E119" s="18"/>
      <c r="F119" s="19">
        <f>SUM(F113:F118)</f>
        <v>1874.6559999999999</v>
      </c>
      <c r="G119" s="19">
        <f>SUM(G113:G118)</f>
        <v>18746.560000000001</v>
      </c>
    </row>
    <row r="120" spans="1:9" x14ac:dyDescent="0.25">
      <c r="A120" s="42"/>
      <c r="B120" s="43"/>
      <c r="C120" s="47"/>
      <c r="D120" s="67" t="s">
        <v>20</v>
      </c>
      <c r="E120" s="68"/>
      <c r="F120" s="69"/>
    </row>
    <row r="121" spans="1:9" ht="34.5" x14ac:dyDescent="0.25">
      <c r="A121" s="42"/>
      <c r="B121" s="43"/>
      <c r="C121" s="47"/>
      <c r="D121" s="8" t="s">
        <v>39</v>
      </c>
      <c r="E121" s="10" t="s">
        <v>43</v>
      </c>
      <c r="F121" s="15">
        <f>G121/H121*I121</f>
        <v>125.9314</v>
      </c>
      <c r="G121" s="32">
        <v>1259.3140000000001</v>
      </c>
      <c r="H121">
        <v>100</v>
      </c>
      <c r="I121">
        <v>10</v>
      </c>
    </row>
    <row r="122" spans="1:9" ht="23.25" x14ac:dyDescent="0.25">
      <c r="A122" s="42"/>
      <c r="B122" s="43"/>
      <c r="C122" s="47"/>
      <c r="D122" s="8" t="s">
        <v>60</v>
      </c>
      <c r="E122" s="10" t="s">
        <v>43</v>
      </c>
      <c r="F122" s="15">
        <f>G122/H121*I121</f>
        <v>35.398399999999995</v>
      </c>
      <c r="G122" s="32">
        <v>353.98399999999998</v>
      </c>
    </row>
    <row r="123" spans="1:9" x14ac:dyDescent="0.25">
      <c r="A123" s="42"/>
      <c r="B123" s="43"/>
      <c r="C123" s="47"/>
      <c r="D123" s="8" t="s">
        <v>49</v>
      </c>
      <c r="E123" s="10" t="s">
        <v>43</v>
      </c>
      <c r="F123" s="15">
        <f>G123/H121*I121</f>
        <v>2.7584</v>
      </c>
      <c r="G123" s="32">
        <v>27.584</v>
      </c>
    </row>
    <row r="124" spans="1:9" ht="23.25" x14ac:dyDescent="0.25">
      <c r="A124" s="42"/>
      <c r="B124" s="43"/>
      <c r="C124" s="47"/>
      <c r="D124" s="8" t="s">
        <v>63</v>
      </c>
      <c r="E124" s="10" t="s">
        <v>43</v>
      </c>
      <c r="F124" s="15">
        <f>G124/H121*I121</f>
        <v>11.548399999999999</v>
      </c>
      <c r="G124" s="32">
        <v>115.48399999999999</v>
      </c>
    </row>
    <row r="125" spans="1:9" x14ac:dyDescent="0.25">
      <c r="A125" s="42"/>
      <c r="B125" s="43"/>
      <c r="C125" s="47"/>
      <c r="D125" s="8" t="s">
        <v>40</v>
      </c>
      <c r="E125" s="10" t="s">
        <v>43</v>
      </c>
      <c r="F125" s="12">
        <f>G125/H121*I121</f>
        <v>474.71415000000002</v>
      </c>
      <c r="G125" s="32">
        <v>4747.1414999999997</v>
      </c>
    </row>
    <row r="126" spans="1:9" ht="23.25" x14ac:dyDescent="0.25">
      <c r="A126" s="42"/>
      <c r="B126" s="43"/>
      <c r="C126" s="47"/>
      <c r="D126" s="8" t="s">
        <v>45</v>
      </c>
      <c r="E126" s="10" t="s">
        <v>43</v>
      </c>
      <c r="F126" s="12">
        <f>G126/H121*I121</f>
        <v>6.8959999999999999</v>
      </c>
      <c r="G126" s="32">
        <v>68.959999999999994</v>
      </c>
    </row>
    <row r="127" spans="1:9" x14ac:dyDescent="0.25">
      <c r="A127" s="42"/>
      <c r="B127" s="43"/>
      <c r="C127" s="47"/>
      <c r="D127" s="8" t="s">
        <v>41</v>
      </c>
      <c r="E127" s="10" t="s">
        <v>43</v>
      </c>
      <c r="F127" s="12">
        <f>G127/H121*I121</f>
        <v>82.753</v>
      </c>
      <c r="G127" s="32">
        <v>827.53</v>
      </c>
    </row>
    <row r="128" spans="1:9" ht="15.6" customHeight="1" x14ac:dyDescent="0.25">
      <c r="A128" s="42"/>
      <c r="B128" s="43"/>
      <c r="C128" s="47"/>
      <c r="D128" s="8" t="s">
        <v>42</v>
      </c>
      <c r="E128" s="10" t="s">
        <v>43</v>
      </c>
      <c r="F128" s="12">
        <f>G128/H121*I121</f>
        <v>53.444000000000003</v>
      </c>
      <c r="G128" s="32">
        <v>534.44000000000005</v>
      </c>
    </row>
    <row r="129" spans="1:11" x14ac:dyDescent="0.25">
      <c r="A129" s="42"/>
      <c r="B129" s="43"/>
      <c r="C129" s="47"/>
      <c r="D129" s="3"/>
      <c r="E129" s="3"/>
      <c r="F129" s="13">
        <f>SUM(F121:F128)</f>
        <v>793.44374999999991</v>
      </c>
      <c r="G129" s="13">
        <f>SUM(G121:G128)</f>
        <v>7934.4375</v>
      </c>
    </row>
    <row r="130" spans="1:11" x14ac:dyDescent="0.25">
      <c r="A130" s="44"/>
      <c r="B130" s="45"/>
      <c r="C130" s="48"/>
      <c r="D130" s="3"/>
      <c r="E130" s="3"/>
      <c r="F130" s="13">
        <f>F89+F100+F105+F119+F129+F108</f>
        <v>4179.1937500000004</v>
      </c>
      <c r="G130" s="31">
        <f>F130*K70</f>
        <v>501503.25000000006</v>
      </c>
    </row>
    <row r="131" spans="1:11" x14ac:dyDescent="0.25">
      <c r="A131">
        <v>3</v>
      </c>
    </row>
    <row r="132" spans="1:11" ht="60" x14ac:dyDescent="0.25">
      <c r="A132" s="36" t="s">
        <v>0</v>
      </c>
      <c r="B132" s="37"/>
      <c r="C132" s="6" t="s">
        <v>1</v>
      </c>
      <c r="D132" s="6" t="s">
        <v>2</v>
      </c>
      <c r="E132" s="6" t="s">
        <v>3</v>
      </c>
      <c r="F132" s="7" t="s">
        <v>4</v>
      </c>
      <c r="K132" s="27">
        <v>111</v>
      </c>
    </row>
    <row r="133" spans="1:11" x14ac:dyDescent="0.25">
      <c r="A133" s="38">
        <v>1</v>
      </c>
      <c r="B133" s="39"/>
      <c r="C133" s="4">
        <v>2</v>
      </c>
      <c r="D133" s="2">
        <v>3</v>
      </c>
      <c r="E133" s="3">
        <v>4</v>
      </c>
      <c r="F133" s="3">
        <v>5</v>
      </c>
    </row>
    <row r="134" spans="1:11" x14ac:dyDescent="0.25">
      <c r="A134" s="40" t="s">
        <v>46</v>
      </c>
      <c r="B134" s="41"/>
      <c r="C134" s="46" t="s">
        <v>66</v>
      </c>
      <c r="D134" s="49" t="s">
        <v>5</v>
      </c>
      <c r="E134" s="50"/>
      <c r="F134" s="51"/>
    </row>
    <row r="135" spans="1:11" x14ac:dyDescent="0.25">
      <c r="A135" s="42"/>
      <c r="B135" s="43"/>
      <c r="C135" s="47"/>
      <c r="D135" s="52"/>
      <c r="E135" s="53"/>
      <c r="F135" s="54"/>
    </row>
    <row r="136" spans="1:11" x14ac:dyDescent="0.25">
      <c r="A136" s="42"/>
      <c r="B136" s="43"/>
      <c r="C136" s="47"/>
      <c r="D136" s="49" t="s">
        <v>6</v>
      </c>
      <c r="E136" s="50"/>
      <c r="F136" s="51"/>
    </row>
    <row r="137" spans="1:11" x14ac:dyDescent="0.25">
      <c r="A137" s="42"/>
      <c r="B137" s="43"/>
      <c r="C137" s="47"/>
      <c r="D137" s="52"/>
      <c r="E137" s="53"/>
      <c r="F137" s="54"/>
    </row>
    <row r="138" spans="1:11" x14ac:dyDescent="0.25">
      <c r="A138" s="42"/>
      <c r="B138" s="43"/>
      <c r="C138" s="47"/>
      <c r="D138" s="8" t="s">
        <v>50</v>
      </c>
      <c r="E138" s="20" t="s">
        <v>38</v>
      </c>
      <c r="F138" s="21">
        <v>7735.57</v>
      </c>
      <c r="G138">
        <v>10405.9</v>
      </c>
      <c r="H138">
        <v>107</v>
      </c>
      <c r="I138">
        <v>90</v>
      </c>
    </row>
    <row r="139" spans="1:11" ht="23.25" x14ac:dyDescent="0.25">
      <c r="A139" s="42"/>
      <c r="B139" s="43"/>
      <c r="C139" s="47"/>
      <c r="D139" s="8" t="s">
        <v>51</v>
      </c>
      <c r="E139" s="20" t="s">
        <v>38</v>
      </c>
      <c r="F139" s="21">
        <v>394</v>
      </c>
      <c r="G139">
        <v>1393.6</v>
      </c>
    </row>
    <row r="140" spans="1:11" x14ac:dyDescent="0.25">
      <c r="A140" s="42"/>
      <c r="B140" s="43"/>
      <c r="C140" s="47"/>
      <c r="D140" s="8" t="s">
        <v>52</v>
      </c>
      <c r="E140" s="20" t="s">
        <v>38</v>
      </c>
      <c r="F140" s="21">
        <v>773.56</v>
      </c>
    </row>
    <row r="141" spans="1:11" x14ac:dyDescent="0.25">
      <c r="A141" s="42"/>
      <c r="B141" s="43"/>
      <c r="C141" s="47"/>
      <c r="D141" s="8" t="s">
        <v>53</v>
      </c>
      <c r="E141" s="20" t="s">
        <v>38</v>
      </c>
      <c r="F141" s="21">
        <v>1547.11</v>
      </c>
    </row>
    <row r="142" spans="1:11" x14ac:dyDescent="0.25">
      <c r="A142" s="42"/>
      <c r="B142" s="43"/>
      <c r="C142" s="47"/>
      <c r="D142" s="20" t="s">
        <v>47</v>
      </c>
      <c r="E142" s="20" t="s">
        <v>38</v>
      </c>
      <c r="F142" s="22">
        <v>1547.11</v>
      </c>
    </row>
    <row r="143" spans="1:11" x14ac:dyDescent="0.25">
      <c r="A143" s="42"/>
      <c r="B143" s="43"/>
      <c r="C143" s="47"/>
      <c r="D143" s="8" t="s">
        <v>48</v>
      </c>
      <c r="E143" s="20" t="s">
        <v>38</v>
      </c>
      <c r="F143" s="9">
        <v>1547.11</v>
      </c>
    </row>
    <row r="144" spans="1:11" x14ac:dyDescent="0.25">
      <c r="A144" s="42"/>
      <c r="B144" s="43"/>
      <c r="C144" s="47"/>
      <c r="D144" s="5"/>
      <c r="E144" s="5"/>
      <c r="F144" s="22">
        <f>F138+F139+F140+F141+F142+F143</f>
        <v>13544.460000000001</v>
      </c>
    </row>
    <row r="145" spans="1:9" x14ac:dyDescent="0.25">
      <c r="A145" s="42"/>
      <c r="B145" s="43"/>
      <c r="C145" s="47"/>
      <c r="D145" s="49" t="s">
        <v>7</v>
      </c>
      <c r="E145" s="50"/>
      <c r="F145" s="51"/>
    </row>
    <row r="146" spans="1:9" x14ac:dyDescent="0.25">
      <c r="A146" s="42"/>
      <c r="B146" s="43"/>
      <c r="C146" s="47"/>
      <c r="D146" s="61"/>
      <c r="E146" s="62"/>
      <c r="F146" s="63"/>
    </row>
    <row r="147" spans="1:9" x14ac:dyDescent="0.25">
      <c r="A147" s="42"/>
      <c r="B147" s="43"/>
      <c r="C147" s="47"/>
      <c r="D147" s="52"/>
      <c r="E147" s="53"/>
      <c r="F147" s="54"/>
    </row>
    <row r="148" spans="1:9" x14ac:dyDescent="0.25">
      <c r="A148" s="42"/>
      <c r="B148" s="43"/>
      <c r="C148" s="47"/>
      <c r="D148" s="3"/>
      <c r="E148" s="3"/>
      <c r="F148" s="13"/>
    </row>
    <row r="149" spans="1:9" x14ac:dyDescent="0.25">
      <c r="A149" s="42"/>
      <c r="B149" s="43"/>
      <c r="C149" s="47"/>
      <c r="D149" s="3"/>
      <c r="E149" s="3"/>
      <c r="F149" s="3"/>
    </row>
    <row r="150" spans="1:9" x14ac:dyDescent="0.25">
      <c r="A150" s="42"/>
      <c r="B150" s="43"/>
      <c r="C150" s="47"/>
      <c r="D150" s="64" t="s">
        <v>8</v>
      </c>
      <c r="E150" s="65"/>
      <c r="F150" s="66"/>
    </row>
    <row r="151" spans="1:9" x14ac:dyDescent="0.25">
      <c r="A151" s="42"/>
      <c r="B151" s="43"/>
      <c r="C151" s="47"/>
      <c r="D151" s="3"/>
      <c r="E151" s="3"/>
      <c r="F151" s="3"/>
    </row>
    <row r="152" spans="1:9" x14ac:dyDescent="0.25">
      <c r="A152" s="42"/>
      <c r="B152" s="43"/>
      <c r="C152" s="47"/>
      <c r="D152" s="67" t="s">
        <v>9</v>
      </c>
      <c r="E152" s="68"/>
      <c r="F152" s="69"/>
    </row>
    <row r="153" spans="1:9" x14ac:dyDescent="0.25">
      <c r="A153" s="42"/>
      <c r="B153" s="43"/>
      <c r="C153" s="47"/>
      <c r="D153" s="67" t="s">
        <v>10</v>
      </c>
      <c r="E153" s="68"/>
      <c r="F153" s="69"/>
    </row>
    <row r="154" spans="1:9" x14ac:dyDescent="0.25">
      <c r="A154" s="42"/>
      <c r="B154" s="43"/>
      <c r="C154" s="47"/>
      <c r="D154" s="10" t="s">
        <v>11</v>
      </c>
      <c r="E154" s="10" t="s">
        <v>22</v>
      </c>
      <c r="F154" s="11">
        <f>G154/H154*I154</f>
        <v>2258.3429999999998</v>
      </c>
      <c r="G154">
        <v>2509.27</v>
      </c>
      <c r="H154">
        <v>100</v>
      </c>
      <c r="I154">
        <v>90</v>
      </c>
    </row>
    <row r="155" spans="1:9" x14ac:dyDescent="0.25">
      <c r="A155" s="42"/>
      <c r="B155" s="43"/>
      <c r="C155" s="47"/>
      <c r="D155" s="8" t="s">
        <v>12</v>
      </c>
      <c r="E155" s="10" t="s">
        <v>23</v>
      </c>
      <c r="F155" s="11">
        <f>G155/H154*I154</f>
        <v>5986.665</v>
      </c>
      <c r="G155">
        <v>6651.85</v>
      </c>
    </row>
    <row r="156" spans="1:9" ht="23.25" x14ac:dyDescent="0.25">
      <c r="A156" s="42"/>
      <c r="B156" s="43"/>
      <c r="C156" s="47"/>
      <c r="D156" s="8" t="s">
        <v>13</v>
      </c>
      <c r="E156" s="10" t="s">
        <v>24</v>
      </c>
      <c r="F156" s="11">
        <f>G156/H154*I154</f>
        <v>1065.078</v>
      </c>
      <c r="G156">
        <v>1183.42</v>
      </c>
    </row>
    <row r="157" spans="1:9" x14ac:dyDescent="0.25">
      <c r="A157" s="42"/>
      <c r="B157" s="43"/>
      <c r="C157" s="47"/>
      <c r="D157" s="10" t="s">
        <v>14</v>
      </c>
      <c r="E157" s="10" t="s">
        <v>24</v>
      </c>
      <c r="F157" s="11">
        <f>G157/H154*I154</f>
        <v>791.49600000000009</v>
      </c>
      <c r="G157">
        <v>879.44</v>
      </c>
    </row>
    <row r="158" spans="1:9" x14ac:dyDescent="0.25">
      <c r="A158" s="42"/>
      <c r="B158" s="43"/>
      <c r="C158" s="47"/>
      <c r="D158" s="17"/>
      <c r="E158" s="18"/>
      <c r="F158" s="19">
        <f>SUM(F154:F157)</f>
        <v>10101.581999999999</v>
      </c>
    </row>
    <row r="159" spans="1:9" ht="15" customHeight="1" x14ac:dyDescent="0.25">
      <c r="A159" s="42"/>
      <c r="B159" s="43"/>
      <c r="C159" s="47"/>
      <c r="D159" s="64" t="s">
        <v>15</v>
      </c>
      <c r="E159" s="65"/>
      <c r="F159" s="66"/>
    </row>
    <row r="160" spans="1:9" ht="34.5" x14ac:dyDescent="0.25">
      <c r="A160" s="42"/>
      <c r="B160" s="43"/>
      <c r="C160" s="47"/>
      <c r="D160" s="16" t="s">
        <v>44</v>
      </c>
      <c r="E160" s="9" t="s">
        <v>31</v>
      </c>
      <c r="F160" s="14">
        <f>G160/H154*I154</f>
        <v>558.58500000000004</v>
      </c>
      <c r="G160">
        <v>620.65</v>
      </c>
    </row>
    <row r="161" spans="1:9" x14ac:dyDescent="0.25">
      <c r="A161" s="42"/>
      <c r="B161" s="43"/>
      <c r="C161" s="47"/>
      <c r="D161" s="8" t="s">
        <v>25</v>
      </c>
      <c r="E161" s="9" t="s">
        <v>31</v>
      </c>
      <c r="F161" s="14">
        <f>G161/H154*I154</f>
        <v>114.849</v>
      </c>
      <c r="G161">
        <v>127.61</v>
      </c>
    </row>
    <row r="162" spans="1:9" ht="23.25" x14ac:dyDescent="0.25">
      <c r="A162" s="42"/>
      <c r="B162" s="43"/>
      <c r="C162" s="47"/>
      <c r="D162" s="8" t="s">
        <v>27</v>
      </c>
      <c r="E162" s="9" t="s">
        <v>31</v>
      </c>
      <c r="F162" s="12">
        <f>G162/H154*I154</f>
        <v>567.52200000000005</v>
      </c>
      <c r="G162">
        <v>630.58000000000004</v>
      </c>
    </row>
    <row r="163" spans="1:9" ht="21" customHeight="1" x14ac:dyDescent="0.25">
      <c r="A163" s="42"/>
      <c r="B163" s="43"/>
      <c r="C163" s="47"/>
      <c r="D163" s="8" t="s">
        <v>28</v>
      </c>
      <c r="E163" s="9" t="s">
        <v>31</v>
      </c>
      <c r="F163" s="12">
        <f>G163/H154*I154</f>
        <v>97.046999999999997</v>
      </c>
      <c r="G163">
        <v>107.83</v>
      </c>
    </row>
    <row r="164" spans="1:9" ht="24.75" customHeight="1" x14ac:dyDescent="0.25">
      <c r="A164" s="42"/>
      <c r="B164" s="43"/>
      <c r="C164" s="47"/>
      <c r="D164" s="8" t="s">
        <v>29</v>
      </c>
      <c r="E164" s="9" t="s">
        <v>31</v>
      </c>
      <c r="F164" s="12">
        <f>G164/H154*I154</f>
        <v>403.44299999999993</v>
      </c>
      <c r="G164">
        <v>448.27</v>
      </c>
    </row>
    <row r="165" spans="1:9" ht="21" customHeight="1" x14ac:dyDescent="0.25">
      <c r="A165" s="42"/>
      <c r="B165" s="43"/>
      <c r="C165" s="47"/>
      <c r="D165" s="8" t="s">
        <v>26</v>
      </c>
      <c r="E165" s="9" t="s">
        <v>31</v>
      </c>
      <c r="F165" s="12">
        <f>G165/H154*I154</f>
        <v>453.06900000000002</v>
      </c>
      <c r="G165">
        <v>503.41</v>
      </c>
    </row>
    <row r="166" spans="1:9" ht="34.5" x14ac:dyDescent="0.25">
      <c r="A166" s="42"/>
      <c r="B166" s="43"/>
      <c r="C166" s="47"/>
      <c r="D166" s="8" t="s">
        <v>61</v>
      </c>
      <c r="E166" s="9" t="s">
        <v>31</v>
      </c>
      <c r="F166" s="12">
        <f>G166/H154*I154</f>
        <v>397.21499999999997</v>
      </c>
      <c r="G166">
        <v>441.35</v>
      </c>
    </row>
    <row r="167" spans="1:9" ht="45.75" x14ac:dyDescent="0.25">
      <c r="A167" s="42"/>
      <c r="B167" s="43"/>
      <c r="C167" s="47"/>
      <c r="D167" s="8" t="s">
        <v>62</v>
      </c>
      <c r="E167" s="9" t="s">
        <v>31</v>
      </c>
      <c r="F167" s="12">
        <f>G167/100*90</f>
        <v>150.81299999999999</v>
      </c>
      <c r="G167">
        <v>167.57</v>
      </c>
    </row>
    <row r="168" spans="1:9" ht="34.5" x14ac:dyDescent="0.25">
      <c r="A168" s="42"/>
      <c r="B168" s="43"/>
      <c r="C168" s="47"/>
      <c r="D168" s="8" t="s">
        <v>30</v>
      </c>
      <c r="E168" s="9" t="s">
        <v>31</v>
      </c>
      <c r="F168" s="12">
        <f>G168/H154*I154</f>
        <v>374.64300000000003</v>
      </c>
      <c r="G168">
        <v>416.27</v>
      </c>
    </row>
    <row r="169" spans="1:9" ht="16.5" customHeight="1" x14ac:dyDescent="0.25">
      <c r="A169" s="42"/>
      <c r="B169" s="43"/>
      <c r="C169" s="47"/>
      <c r="D169" s="3"/>
      <c r="E169" s="3"/>
      <c r="F169" s="13">
        <f>F160+F161+F162+F163+F164+F165+F166+F167+F168</f>
        <v>3117.1860000000006</v>
      </c>
    </row>
    <row r="170" spans="1:9" ht="22.5" customHeight="1" x14ac:dyDescent="0.25">
      <c r="A170" s="42"/>
      <c r="B170" s="43"/>
      <c r="C170" s="47"/>
      <c r="D170" s="49" t="s">
        <v>16</v>
      </c>
      <c r="E170" s="50"/>
      <c r="F170" s="51"/>
    </row>
    <row r="171" spans="1:9" ht="24.75" customHeight="1" x14ac:dyDescent="0.25">
      <c r="A171" s="42"/>
      <c r="B171" s="43"/>
      <c r="C171" s="47"/>
      <c r="D171" s="52"/>
      <c r="E171" s="53"/>
      <c r="F171" s="54"/>
    </row>
    <row r="172" spans="1:9" ht="23.25" x14ac:dyDescent="0.25">
      <c r="A172" s="42"/>
      <c r="B172" s="43"/>
      <c r="C172" s="47"/>
      <c r="D172" s="8" t="s">
        <v>57</v>
      </c>
      <c r="E172" s="9" t="s">
        <v>31</v>
      </c>
      <c r="F172" s="11">
        <f>G172/100*I172</f>
        <v>107.991</v>
      </c>
      <c r="G172">
        <v>119.99</v>
      </c>
      <c r="H172">
        <v>100</v>
      </c>
      <c r="I172">
        <v>90</v>
      </c>
    </row>
    <row r="173" spans="1:9" ht="25.5" customHeight="1" x14ac:dyDescent="0.25">
      <c r="A173" s="42"/>
      <c r="B173" s="43"/>
      <c r="C173" s="47"/>
      <c r="D173" s="8" t="s">
        <v>58</v>
      </c>
      <c r="E173" s="9" t="s">
        <v>31</v>
      </c>
      <c r="F173" s="11">
        <f>G173/100*I172</f>
        <v>62.064</v>
      </c>
      <c r="G173">
        <v>68.959999999999994</v>
      </c>
    </row>
    <row r="174" spans="1:9" x14ac:dyDescent="0.25">
      <c r="A174" s="42"/>
      <c r="B174" s="43"/>
      <c r="C174" s="47"/>
      <c r="D174" s="3"/>
      <c r="E174" s="3"/>
      <c r="F174" s="13">
        <f>F172+F173</f>
        <v>170.05500000000001</v>
      </c>
    </row>
    <row r="175" spans="1:9" x14ac:dyDescent="0.25">
      <c r="A175" s="42"/>
      <c r="B175" s="43"/>
      <c r="C175" s="47"/>
      <c r="D175" s="55" t="s">
        <v>17</v>
      </c>
      <c r="E175" s="56"/>
      <c r="F175" s="57"/>
    </row>
    <row r="176" spans="1:9" ht="2.4500000000000002" customHeight="1" x14ac:dyDescent="0.25">
      <c r="A176" s="42"/>
      <c r="B176" s="43"/>
      <c r="C176" s="47"/>
      <c r="D176" s="58"/>
      <c r="E176" s="59"/>
      <c r="F176" s="60"/>
    </row>
    <row r="177" spans="1:9" ht="17.45" customHeight="1" x14ac:dyDescent="0.25">
      <c r="A177" s="42"/>
      <c r="B177" s="43"/>
      <c r="C177" s="47"/>
      <c r="D177" s="4" t="s">
        <v>59</v>
      </c>
      <c r="E177" s="9" t="s">
        <v>31</v>
      </c>
      <c r="F177" s="3">
        <f>G177/100*I172</f>
        <v>211.023</v>
      </c>
      <c r="G177">
        <v>234.47</v>
      </c>
    </row>
    <row r="178" spans="1:9" x14ac:dyDescent="0.25">
      <c r="A178" s="42"/>
      <c r="B178" s="43"/>
      <c r="C178" s="47"/>
      <c r="D178" s="67" t="s">
        <v>18</v>
      </c>
      <c r="E178" s="68"/>
      <c r="F178" s="69"/>
    </row>
    <row r="179" spans="1:9" x14ac:dyDescent="0.25">
      <c r="A179" s="42"/>
      <c r="B179" s="43"/>
      <c r="C179" s="47"/>
      <c r="D179" s="3"/>
      <c r="E179" s="3"/>
      <c r="F179" s="3"/>
    </row>
    <row r="180" spans="1:9" x14ac:dyDescent="0.25">
      <c r="A180" s="42"/>
      <c r="B180" s="43"/>
      <c r="C180" s="47"/>
      <c r="D180" s="49" t="s">
        <v>19</v>
      </c>
      <c r="E180" s="50"/>
      <c r="F180" s="51"/>
    </row>
    <row r="181" spans="1:9" x14ac:dyDescent="0.25">
      <c r="A181" s="42"/>
      <c r="B181" s="43"/>
      <c r="C181" s="47"/>
      <c r="D181" s="52"/>
      <c r="E181" s="53"/>
      <c r="F181" s="54"/>
    </row>
    <row r="182" spans="1:9" x14ac:dyDescent="0.25">
      <c r="A182" s="42"/>
      <c r="B182" s="43"/>
      <c r="C182" s="47"/>
      <c r="D182" s="8" t="s">
        <v>32</v>
      </c>
      <c r="E182" s="10" t="s">
        <v>38</v>
      </c>
      <c r="F182" s="11">
        <f>G182/H182*I182</f>
        <v>3249.4867560000002</v>
      </c>
      <c r="G182" s="32">
        <v>3610.5408400000001</v>
      </c>
      <c r="H182">
        <v>100</v>
      </c>
      <c r="I182">
        <v>90</v>
      </c>
    </row>
    <row r="183" spans="1:9" ht="19.149999999999999" customHeight="1" x14ac:dyDescent="0.25">
      <c r="A183" s="42"/>
      <c r="B183" s="43"/>
      <c r="C183" s="47"/>
      <c r="D183" s="8" t="s">
        <v>33</v>
      </c>
      <c r="E183" s="10" t="s">
        <v>38</v>
      </c>
      <c r="F183" s="11">
        <f>G183/H182*I182</f>
        <v>2483.1990000000001</v>
      </c>
      <c r="G183">
        <v>2759.11</v>
      </c>
    </row>
    <row r="184" spans="1:9" x14ac:dyDescent="0.25">
      <c r="A184" s="42"/>
      <c r="B184" s="43"/>
      <c r="C184" s="47"/>
      <c r="D184" s="8" t="s">
        <v>35</v>
      </c>
      <c r="E184" s="10" t="s">
        <v>38</v>
      </c>
      <c r="F184" s="11">
        <f>G184/H182*I182</f>
        <v>2784.8069999999998</v>
      </c>
      <c r="G184">
        <v>3094.23</v>
      </c>
    </row>
    <row r="185" spans="1:9" x14ac:dyDescent="0.25">
      <c r="A185" s="42"/>
      <c r="B185" s="43"/>
      <c r="C185" s="47"/>
      <c r="D185" s="8" t="s">
        <v>34</v>
      </c>
      <c r="E185" s="10" t="s">
        <v>38</v>
      </c>
      <c r="F185" s="11">
        <f>G185/H182*I182</f>
        <v>5569.6139999999996</v>
      </c>
      <c r="G185">
        <v>6188.46</v>
      </c>
    </row>
    <row r="186" spans="1:9" ht="15" customHeight="1" x14ac:dyDescent="0.25">
      <c r="A186" s="42"/>
      <c r="B186" s="43"/>
      <c r="C186" s="47"/>
      <c r="D186" s="8" t="s">
        <v>36</v>
      </c>
      <c r="E186" s="10" t="s">
        <v>38</v>
      </c>
      <c r="F186" s="11">
        <f>G186/H182*I182</f>
        <v>1392.3989999999999</v>
      </c>
      <c r="G186">
        <v>1547.11</v>
      </c>
    </row>
    <row r="187" spans="1:9" x14ac:dyDescent="0.25">
      <c r="A187" s="42"/>
      <c r="B187" s="43"/>
      <c r="C187" s="47"/>
      <c r="D187" s="10" t="s">
        <v>37</v>
      </c>
      <c r="E187" s="10" t="s">
        <v>38</v>
      </c>
      <c r="F187" s="11">
        <f>G187/H182*I182</f>
        <v>1392.3989999999999</v>
      </c>
      <c r="G187">
        <v>1547.11</v>
      </c>
    </row>
    <row r="188" spans="1:9" ht="19.5" customHeight="1" x14ac:dyDescent="0.25">
      <c r="A188" s="42"/>
      <c r="B188" s="43"/>
      <c r="C188" s="47"/>
      <c r="D188" s="17"/>
      <c r="E188" s="18"/>
      <c r="F188" s="19">
        <f>SUM(F182:F187)</f>
        <v>16871.904756</v>
      </c>
      <c r="G188" s="19">
        <f>SUM(G182:G187)</f>
        <v>18746.560840000002</v>
      </c>
    </row>
    <row r="189" spans="1:9" x14ac:dyDescent="0.25">
      <c r="A189" s="42"/>
      <c r="B189" s="43"/>
      <c r="C189" s="47"/>
      <c r="D189" s="67" t="s">
        <v>20</v>
      </c>
      <c r="E189" s="68"/>
      <c r="F189" s="69"/>
    </row>
    <row r="190" spans="1:9" ht="24.6" customHeight="1" x14ac:dyDescent="0.25">
      <c r="A190" s="42"/>
      <c r="B190" s="43"/>
      <c r="C190" s="47"/>
      <c r="D190" s="8" t="s">
        <v>39</v>
      </c>
      <c r="E190" s="10" t="s">
        <v>43</v>
      </c>
      <c r="F190" s="15">
        <f>G190/H190*I190</f>
        <v>1133.3825999999999</v>
      </c>
      <c r="G190" s="32">
        <v>1259.3140000000001</v>
      </c>
      <c r="H190">
        <v>100</v>
      </c>
      <c r="I190">
        <v>90</v>
      </c>
    </row>
    <row r="191" spans="1:9" ht="29.25" customHeight="1" x14ac:dyDescent="0.25">
      <c r="A191" s="42"/>
      <c r="B191" s="43"/>
      <c r="C191" s="47"/>
      <c r="D191" s="8" t="s">
        <v>60</v>
      </c>
      <c r="E191" s="10" t="s">
        <v>43</v>
      </c>
      <c r="F191" s="15">
        <f>G191/H190*I190</f>
        <v>318.5856</v>
      </c>
      <c r="G191" s="32">
        <v>353.98399999999998</v>
      </c>
    </row>
    <row r="192" spans="1:9" x14ac:dyDescent="0.25">
      <c r="A192" s="42"/>
      <c r="B192" s="43"/>
      <c r="C192" s="47"/>
      <c r="D192" s="8" t="s">
        <v>49</v>
      </c>
      <c r="E192" s="10" t="s">
        <v>43</v>
      </c>
      <c r="F192" s="15">
        <f>G192/H190*I190</f>
        <v>24.825599999999998</v>
      </c>
      <c r="G192" s="32">
        <v>27.584</v>
      </c>
    </row>
    <row r="193" spans="1:11" ht="23.25" x14ac:dyDescent="0.25">
      <c r="A193" s="42"/>
      <c r="B193" s="43"/>
      <c r="C193" s="47"/>
      <c r="D193" s="8" t="s">
        <v>63</v>
      </c>
      <c r="E193" s="10" t="s">
        <v>43</v>
      </c>
      <c r="F193" s="15">
        <f>G193/H190*I190</f>
        <v>103.93559999999999</v>
      </c>
      <c r="G193" s="32">
        <v>115.48399999999999</v>
      </c>
    </row>
    <row r="194" spans="1:11" x14ac:dyDescent="0.25">
      <c r="A194" s="42"/>
      <c r="B194" s="43"/>
      <c r="C194" s="47"/>
      <c r="D194" s="8" t="s">
        <v>40</v>
      </c>
      <c r="E194" s="10" t="s">
        <v>43</v>
      </c>
      <c r="F194" s="12">
        <f>G194/H190*I190</f>
        <v>4272.4273499999999</v>
      </c>
      <c r="G194" s="32">
        <v>4747.1414999999997</v>
      </c>
    </row>
    <row r="195" spans="1:11" ht="23.25" x14ac:dyDescent="0.25">
      <c r="A195" s="42"/>
      <c r="B195" s="43"/>
      <c r="C195" s="47"/>
      <c r="D195" s="8" t="s">
        <v>45</v>
      </c>
      <c r="E195" s="10" t="s">
        <v>43</v>
      </c>
      <c r="F195" s="12">
        <f>G195/H190*I190</f>
        <v>62.065800000000003</v>
      </c>
      <c r="G195" s="32">
        <v>68.962000000000003</v>
      </c>
    </row>
    <row r="196" spans="1:11" ht="16.5" customHeight="1" x14ac:dyDescent="0.25">
      <c r="A196" s="42"/>
      <c r="B196" s="43"/>
      <c r="C196" s="47"/>
      <c r="D196" s="8" t="s">
        <v>41</v>
      </c>
      <c r="E196" s="10" t="s">
        <v>43</v>
      </c>
      <c r="F196" s="12">
        <f>G196/H190*I190</f>
        <v>744.77699999999993</v>
      </c>
      <c r="G196" s="32">
        <v>827.53</v>
      </c>
    </row>
    <row r="197" spans="1:11" ht="23.25" x14ac:dyDescent="0.25">
      <c r="A197" s="42"/>
      <c r="B197" s="43"/>
      <c r="C197" s="47"/>
      <c r="D197" s="8" t="s">
        <v>42</v>
      </c>
      <c r="E197" s="10" t="s">
        <v>43</v>
      </c>
      <c r="F197" s="12">
        <f>G197/H190*I190</f>
        <v>480.99600000000004</v>
      </c>
      <c r="G197" s="32">
        <v>534.44000000000005</v>
      </c>
    </row>
    <row r="198" spans="1:11" x14ac:dyDescent="0.25">
      <c r="A198" s="42"/>
      <c r="B198" s="43"/>
      <c r="C198" s="47"/>
      <c r="D198" s="3"/>
      <c r="E198" s="3"/>
      <c r="F198" s="13">
        <f>SUM(F190:F197)</f>
        <v>7140.9955500000005</v>
      </c>
      <c r="G198" s="13">
        <f>SUM(G190:G197)</f>
        <v>7934.4395000000004</v>
      </c>
    </row>
    <row r="199" spans="1:11" x14ac:dyDescent="0.25">
      <c r="A199" s="44"/>
      <c r="B199" s="45"/>
      <c r="C199" s="48"/>
      <c r="D199" s="3"/>
      <c r="E199" s="3"/>
      <c r="F199" s="13">
        <f>F144+F158+F174+F177+F188+F198+F169</f>
        <v>51157.206306</v>
      </c>
      <c r="G199" s="31">
        <f>F199*K132</f>
        <v>5678449.8999659996</v>
      </c>
    </row>
    <row r="200" spans="1:11" x14ac:dyDescent="0.25">
      <c r="A200">
        <v>4</v>
      </c>
    </row>
    <row r="201" spans="1:11" ht="60" x14ac:dyDescent="0.25">
      <c r="A201" s="36" t="s">
        <v>0</v>
      </c>
      <c r="B201" s="37"/>
      <c r="C201" s="6" t="s">
        <v>1</v>
      </c>
      <c r="D201" s="6" t="s">
        <v>2</v>
      </c>
      <c r="E201" s="6" t="s">
        <v>3</v>
      </c>
      <c r="F201" s="7" t="s">
        <v>4</v>
      </c>
      <c r="K201" s="27">
        <v>25</v>
      </c>
    </row>
    <row r="202" spans="1:11" x14ac:dyDescent="0.25">
      <c r="A202" s="38">
        <v>1</v>
      </c>
      <c r="B202" s="39"/>
      <c r="C202" s="4">
        <v>2</v>
      </c>
      <c r="D202" s="2">
        <v>3</v>
      </c>
      <c r="E202" s="3">
        <v>4</v>
      </c>
      <c r="F202" s="3">
        <v>5</v>
      </c>
    </row>
    <row r="203" spans="1:11" x14ac:dyDescent="0.25">
      <c r="A203" s="40" t="s">
        <v>46</v>
      </c>
      <c r="B203" s="41"/>
      <c r="C203" s="46" t="s">
        <v>67</v>
      </c>
      <c r="D203" s="49" t="s">
        <v>5</v>
      </c>
      <c r="E203" s="50"/>
      <c r="F203" s="51"/>
    </row>
    <row r="204" spans="1:11" x14ac:dyDescent="0.25">
      <c r="A204" s="42"/>
      <c r="B204" s="43"/>
      <c r="C204" s="47"/>
      <c r="D204" s="52"/>
      <c r="E204" s="53"/>
      <c r="F204" s="54"/>
    </row>
    <row r="205" spans="1:11" ht="15" customHeight="1" x14ac:dyDescent="0.25">
      <c r="A205" s="42"/>
      <c r="B205" s="43"/>
      <c r="C205" s="47"/>
      <c r="D205" s="49" t="s">
        <v>6</v>
      </c>
      <c r="E205" s="50"/>
      <c r="F205" s="51"/>
    </row>
    <row r="206" spans="1:11" x14ac:dyDescent="0.25">
      <c r="A206" s="42"/>
      <c r="B206" s="43"/>
      <c r="C206" s="47"/>
      <c r="D206" s="52"/>
      <c r="E206" s="53"/>
      <c r="F206" s="54"/>
    </row>
    <row r="207" spans="1:11" x14ac:dyDescent="0.25">
      <c r="A207" s="42"/>
      <c r="B207" s="43"/>
      <c r="C207" s="47"/>
      <c r="D207" s="8" t="s">
        <v>50</v>
      </c>
      <c r="E207" s="20" t="s">
        <v>38</v>
      </c>
      <c r="F207" s="21">
        <v>7735.57</v>
      </c>
      <c r="G207">
        <v>10405.9</v>
      </c>
      <c r="H207">
        <v>107</v>
      </c>
      <c r="I207">
        <v>87</v>
      </c>
    </row>
    <row r="208" spans="1:11" ht="17.45" customHeight="1" x14ac:dyDescent="0.25">
      <c r="A208" s="42"/>
      <c r="B208" s="43"/>
      <c r="C208" s="47"/>
      <c r="D208" s="8" t="s">
        <v>51</v>
      </c>
      <c r="E208" s="20" t="s">
        <v>38</v>
      </c>
      <c r="F208" s="21">
        <v>394</v>
      </c>
      <c r="G208">
        <v>1393.6</v>
      </c>
    </row>
    <row r="209" spans="1:9" x14ac:dyDescent="0.25">
      <c r="A209" s="42"/>
      <c r="B209" s="43"/>
      <c r="C209" s="47"/>
      <c r="D209" s="8" t="s">
        <v>52</v>
      </c>
      <c r="E209" s="20" t="s">
        <v>38</v>
      </c>
      <c r="F209" s="21">
        <v>773.56</v>
      </c>
    </row>
    <row r="210" spans="1:9" x14ac:dyDescent="0.25">
      <c r="A210" s="42"/>
      <c r="B210" s="43"/>
      <c r="C210" s="47"/>
      <c r="D210" s="8" t="s">
        <v>53</v>
      </c>
      <c r="E210" s="20" t="s">
        <v>38</v>
      </c>
      <c r="F210" s="21">
        <v>1547.11</v>
      </c>
    </row>
    <row r="211" spans="1:9" x14ac:dyDescent="0.25">
      <c r="A211" s="42"/>
      <c r="B211" s="43"/>
      <c r="C211" s="47"/>
      <c r="D211" s="20" t="s">
        <v>47</v>
      </c>
      <c r="E211" s="20" t="s">
        <v>38</v>
      </c>
      <c r="F211" s="22">
        <v>1547.11</v>
      </c>
    </row>
    <row r="212" spans="1:9" x14ac:dyDescent="0.25">
      <c r="A212" s="42"/>
      <c r="B212" s="43"/>
      <c r="C212" s="47"/>
      <c r="D212" s="8" t="s">
        <v>48</v>
      </c>
      <c r="E212" s="20" t="s">
        <v>38</v>
      </c>
      <c r="F212" s="9">
        <v>1547.11</v>
      </c>
    </row>
    <row r="213" spans="1:9" x14ac:dyDescent="0.25">
      <c r="A213" s="42"/>
      <c r="B213" s="43"/>
      <c r="C213" s="47"/>
      <c r="D213" s="5"/>
      <c r="E213" s="5"/>
      <c r="F213" s="22">
        <f>F207+F208+F209+F210+F211+F212</f>
        <v>13544.460000000001</v>
      </c>
    </row>
    <row r="214" spans="1:9" ht="15" customHeight="1" x14ac:dyDescent="0.25">
      <c r="A214" s="42"/>
      <c r="B214" s="43"/>
      <c r="C214" s="47"/>
      <c r="D214" s="49" t="s">
        <v>7</v>
      </c>
      <c r="E214" s="50"/>
      <c r="F214" s="51"/>
    </row>
    <row r="215" spans="1:9" x14ac:dyDescent="0.25">
      <c r="A215" s="42"/>
      <c r="B215" s="43"/>
      <c r="C215" s="47"/>
      <c r="D215" s="61"/>
      <c r="E215" s="62"/>
      <c r="F215" s="63"/>
    </row>
    <row r="216" spans="1:9" x14ac:dyDescent="0.25">
      <c r="A216" s="42"/>
      <c r="B216" s="43"/>
      <c r="C216" s="47"/>
      <c r="D216" s="52"/>
      <c r="E216" s="53"/>
      <c r="F216" s="54"/>
    </row>
    <row r="217" spans="1:9" x14ac:dyDescent="0.25">
      <c r="A217" s="42"/>
      <c r="B217" s="43"/>
      <c r="C217" s="47"/>
      <c r="D217" s="3"/>
      <c r="E217" s="3"/>
      <c r="F217" s="13"/>
    </row>
    <row r="218" spans="1:9" ht="15" customHeight="1" x14ac:dyDescent="0.25">
      <c r="A218" s="42"/>
      <c r="B218" s="43"/>
      <c r="C218" s="47"/>
      <c r="D218" s="64" t="s">
        <v>8</v>
      </c>
      <c r="E218" s="65"/>
      <c r="F218" s="66"/>
    </row>
    <row r="219" spans="1:9" x14ac:dyDescent="0.25">
      <c r="A219" s="42"/>
      <c r="B219" s="43"/>
      <c r="C219" s="47"/>
      <c r="D219" s="3"/>
      <c r="E219" s="3"/>
      <c r="F219" s="3"/>
    </row>
    <row r="220" spans="1:9" x14ac:dyDescent="0.25">
      <c r="A220" s="42"/>
      <c r="B220" s="43"/>
      <c r="C220" s="47"/>
      <c r="D220" s="67" t="s">
        <v>9</v>
      </c>
      <c r="E220" s="68"/>
      <c r="F220" s="69"/>
    </row>
    <row r="221" spans="1:9" x14ac:dyDescent="0.25">
      <c r="A221" s="42"/>
      <c r="B221" s="43"/>
      <c r="C221" s="47"/>
      <c r="D221" s="67" t="s">
        <v>10</v>
      </c>
      <c r="E221" s="68"/>
      <c r="F221" s="69"/>
    </row>
    <row r="222" spans="1:9" x14ac:dyDescent="0.25">
      <c r="A222" s="42"/>
      <c r="B222" s="43"/>
      <c r="C222" s="47"/>
      <c r="D222" s="10" t="s">
        <v>11</v>
      </c>
      <c r="E222" s="10" t="s">
        <v>22</v>
      </c>
      <c r="F222" s="11">
        <f>G222/H222*I222</f>
        <v>2258.3429999999998</v>
      </c>
      <c r="G222">
        <v>2509.27</v>
      </c>
      <c r="H222">
        <v>100</v>
      </c>
      <c r="I222">
        <v>90</v>
      </c>
    </row>
    <row r="223" spans="1:9" x14ac:dyDescent="0.25">
      <c r="A223" s="42"/>
      <c r="B223" s="43"/>
      <c r="C223" s="47"/>
      <c r="D223" s="8" t="s">
        <v>12</v>
      </c>
      <c r="E223" s="10" t="s">
        <v>23</v>
      </c>
      <c r="F223" s="11">
        <f>G223/H222*I222</f>
        <v>5986.665</v>
      </c>
      <c r="G223">
        <v>6651.85</v>
      </c>
    </row>
    <row r="224" spans="1:9" ht="23.25" x14ac:dyDescent="0.25">
      <c r="A224" s="42"/>
      <c r="B224" s="43"/>
      <c r="C224" s="47"/>
      <c r="D224" s="8" t="s">
        <v>13</v>
      </c>
      <c r="E224" s="10" t="s">
        <v>24</v>
      </c>
      <c r="F224" s="11">
        <f>G224/H222*I222</f>
        <v>1065.078</v>
      </c>
      <c r="G224">
        <v>1183.42</v>
      </c>
    </row>
    <row r="225" spans="1:9" x14ac:dyDescent="0.25">
      <c r="A225" s="42"/>
      <c r="B225" s="43"/>
      <c r="C225" s="47"/>
      <c r="D225" s="10" t="s">
        <v>14</v>
      </c>
      <c r="E225" s="10" t="s">
        <v>24</v>
      </c>
      <c r="F225" s="11">
        <f>G225/H222*I222</f>
        <v>791.49600000000009</v>
      </c>
      <c r="G225">
        <v>879.44</v>
      </c>
    </row>
    <row r="226" spans="1:9" x14ac:dyDescent="0.25">
      <c r="A226" s="42"/>
      <c r="B226" s="43"/>
      <c r="C226" s="47"/>
      <c r="D226" s="17"/>
      <c r="E226" s="18"/>
      <c r="F226" s="19">
        <f>SUM(F222:F225)</f>
        <v>10101.581999999999</v>
      </c>
    </row>
    <row r="227" spans="1:9" ht="15" customHeight="1" x14ac:dyDescent="0.25">
      <c r="A227" s="42"/>
      <c r="B227" s="43"/>
      <c r="C227" s="47"/>
      <c r="D227" s="64" t="s">
        <v>15</v>
      </c>
      <c r="E227" s="65"/>
      <c r="F227" s="66"/>
    </row>
    <row r="228" spans="1:9" ht="37.15" customHeight="1" x14ac:dyDescent="0.25">
      <c r="A228" s="42"/>
      <c r="B228" s="43"/>
      <c r="C228" s="47"/>
      <c r="D228" s="16" t="s">
        <v>44</v>
      </c>
      <c r="E228" s="9" t="s">
        <v>31</v>
      </c>
      <c r="F228" s="14">
        <f>G228/H222*I222</f>
        <v>558.58500000000004</v>
      </c>
      <c r="G228">
        <v>620.65</v>
      </c>
    </row>
    <row r="229" spans="1:9" ht="15" customHeight="1" x14ac:dyDescent="0.25">
      <c r="A229" s="42"/>
      <c r="B229" s="43"/>
      <c r="C229" s="47"/>
      <c r="D229" s="8" t="s">
        <v>25</v>
      </c>
      <c r="E229" s="9" t="s">
        <v>31</v>
      </c>
      <c r="F229" s="14">
        <f>G229/H222*I222</f>
        <v>114.849</v>
      </c>
      <c r="G229">
        <v>127.61</v>
      </c>
    </row>
    <row r="230" spans="1:9" ht="23.25" x14ac:dyDescent="0.25">
      <c r="A230" s="42"/>
      <c r="B230" s="43"/>
      <c r="C230" s="47"/>
      <c r="D230" s="8" t="s">
        <v>27</v>
      </c>
      <c r="E230" s="9" t="s">
        <v>31</v>
      </c>
      <c r="F230" s="12">
        <f>G230/H222*I222</f>
        <v>567.52200000000005</v>
      </c>
      <c r="G230">
        <v>630.58000000000004</v>
      </c>
    </row>
    <row r="231" spans="1:9" ht="77.45" customHeight="1" x14ac:dyDescent="0.25">
      <c r="A231" s="42"/>
      <c r="B231" s="43"/>
      <c r="C231" s="47"/>
      <c r="D231" s="8" t="s">
        <v>28</v>
      </c>
      <c r="E231" s="9" t="s">
        <v>31</v>
      </c>
      <c r="F231" s="12">
        <f>G231/H222*I222</f>
        <v>97.046999999999997</v>
      </c>
      <c r="G231">
        <v>107.83</v>
      </c>
    </row>
    <row r="232" spans="1:9" ht="18.600000000000001" customHeight="1" x14ac:dyDescent="0.25">
      <c r="A232" s="42"/>
      <c r="B232" s="43"/>
      <c r="C232" s="47"/>
      <c r="D232" s="8" t="s">
        <v>29</v>
      </c>
      <c r="E232" s="9" t="s">
        <v>31</v>
      </c>
      <c r="F232" s="12">
        <f>G232/H222*I222</f>
        <v>403.44299999999993</v>
      </c>
      <c r="G232">
        <v>448.27</v>
      </c>
    </row>
    <row r="233" spans="1:9" ht="23.25" x14ac:dyDescent="0.25">
      <c r="A233" s="42"/>
      <c r="B233" s="43"/>
      <c r="C233" s="47"/>
      <c r="D233" s="8" t="s">
        <v>26</v>
      </c>
      <c r="E233" s="9" t="s">
        <v>31</v>
      </c>
      <c r="F233" s="12">
        <f>G233/H222*I222</f>
        <v>453.06900000000002</v>
      </c>
      <c r="G233">
        <v>503.41</v>
      </c>
    </row>
    <row r="234" spans="1:9" ht="34.5" x14ac:dyDescent="0.25">
      <c r="A234" s="42"/>
      <c r="B234" s="43"/>
      <c r="C234" s="47"/>
      <c r="D234" s="8" t="s">
        <v>61</v>
      </c>
      <c r="E234" s="9" t="s">
        <v>31</v>
      </c>
      <c r="F234" s="12">
        <f>G234/H222*I222</f>
        <v>397.21499999999997</v>
      </c>
      <c r="G234">
        <v>441.35</v>
      </c>
    </row>
    <row r="235" spans="1:9" ht="45.75" x14ac:dyDescent="0.25">
      <c r="A235" s="42"/>
      <c r="B235" s="43"/>
      <c r="C235" s="47"/>
      <c r="D235" s="8" t="s">
        <v>62</v>
      </c>
      <c r="E235" s="9" t="s">
        <v>31</v>
      </c>
      <c r="F235" s="12">
        <f>G235/100*90</f>
        <v>150.81299999999999</v>
      </c>
      <c r="G235">
        <v>167.57</v>
      </c>
    </row>
    <row r="236" spans="1:9" ht="34.5" x14ac:dyDescent="0.25">
      <c r="A236" s="42"/>
      <c r="B236" s="43"/>
      <c r="C236" s="47"/>
      <c r="D236" s="8" t="s">
        <v>30</v>
      </c>
      <c r="E236" s="9" t="s">
        <v>31</v>
      </c>
      <c r="F236" s="12">
        <f>G236/H222*I222</f>
        <v>374.64300000000003</v>
      </c>
      <c r="G236">
        <v>416.27</v>
      </c>
    </row>
    <row r="237" spans="1:9" x14ac:dyDescent="0.25">
      <c r="A237" s="42"/>
      <c r="B237" s="43"/>
      <c r="C237" s="47"/>
      <c r="D237" s="3"/>
      <c r="E237" s="3"/>
      <c r="F237" s="13">
        <f>F230+F231+F232+F233+F234+F235+F236+F228+F229</f>
        <v>3117.1860000000001</v>
      </c>
    </row>
    <row r="238" spans="1:9" x14ac:dyDescent="0.25">
      <c r="A238" s="42"/>
      <c r="B238" s="43"/>
      <c r="C238" s="47"/>
      <c r="D238" s="49" t="s">
        <v>16</v>
      </c>
      <c r="E238" s="50"/>
      <c r="F238" s="51"/>
    </row>
    <row r="239" spans="1:9" x14ac:dyDescent="0.25">
      <c r="A239" s="42"/>
      <c r="B239" s="43"/>
      <c r="C239" s="47"/>
      <c r="D239" s="52"/>
      <c r="E239" s="53"/>
      <c r="F239" s="54"/>
    </row>
    <row r="240" spans="1:9" ht="23.25" x14ac:dyDescent="0.25">
      <c r="A240" s="42"/>
      <c r="B240" s="43"/>
      <c r="C240" s="47"/>
      <c r="D240" s="8" t="s">
        <v>57</v>
      </c>
      <c r="E240" s="9" t="s">
        <v>31</v>
      </c>
      <c r="F240" s="11">
        <f>G240/100*I240</f>
        <v>107.991</v>
      </c>
      <c r="G240">
        <v>119.99</v>
      </c>
      <c r="H240">
        <v>100</v>
      </c>
      <c r="I240">
        <v>90</v>
      </c>
    </row>
    <row r="241" spans="1:9" ht="19.899999999999999" customHeight="1" x14ac:dyDescent="0.25">
      <c r="A241" s="42"/>
      <c r="B241" s="43"/>
      <c r="C241" s="47"/>
      <c r="D241" s="8" t="s">
        <v>58</v>
      </c>
      <c r="E241" s="9" t="s">
        <v>31</v>
      </c>
      <c r="F241" s="11">
        <f>G241/100*I240</f>
        <v>62.064</v>
      </c>
      <c r="G241">
        <v>68.959999999999994</v>
      </c>
    </row>
    <row r="242" spans="1:9" x14ac:dyDescent="0.25">
      <c r="A242" s="42"/>
      <c r="B242" s="43"/>
      <c r="C242" s="47"/>
      <c r="D242" s="3"/>
      <c r="E242" s="3"/>
      <c r="F242" s="13">
        <f>F240+F241</f>
        <v>170.05500000000001</v>
      </c>
    </row>
    <row r="243" spans="1:9" x14ac:dyDescent="0.25">
      <c r="A243" s="42"/>
      <c r="B243" s="43"/>
      <c r="C243" s="47"/>
      <c r="D243" s="55" t="s">
        <v>17</v>
      </c>
      <c r="E243" s="56"/>
      <c r="F243" s="57"/>
    </row>
    <row r="244" spans="1:9" ht="4.1500000000000004" customHeight="1" x14ac:dyDescent="0.25">
      <c r="A244" s="42"/>
      <c r="B244" s="43"/>
      <c r="C244" s="47"/>
      <c r="D244" s="58"/>
      <c r="E244" s="59"/>
      <c r="F244" s="60"/>
    </row>
    <row r="245" spans="1:9" ht="18.600000000000001" customHeight="1" x14ac:dyDescent="0.25">
      <c r="A245" s="42"/>
      <c r="B245" s="43"/>
      <c r="C245" s="47"/>
      <c r="D245" s="4" t="s">
        <v>59</v>
      </c>
      <c r="E245" s="9" t="s">
        <v>31</v>
      </c>
      <c r="F245" s="13">
        <f>G245/100*I240</f>
        <v>211.023</v>
      </c>
      <c r="G245">
        <v>234.47</v>
      </c>
    </row>
    <row r="246" spans="1:9" x14ac:dyDescent="0.25">
      <c r="A246" s="42"/>
      <c r="B246" s="43"/>
      <c r="C246" s="47"/>
      <c r="D246" s="67" t="s">
        <v>18</v>
      </c>
      <c r="E246" s="68"/>
      <c r="F246" s="69"/>
    </row>
    <row r="247" spans="1:9" x14ac:dyDescent="0.25">
      <c r="A247" s="42"/>
      <c r="B247" s="43"/>
      <c r="C247" s="47"/>
      <c r="D247" s="3"/>
      <c r="E247" s="3"/>
      <c r="F247" s="3"/>
    </row>
    <row r="248" spans="1:9" x14ac:dyDescent="0.25">
      <c r="A248" s="42"/>
      <c r="B248" s="43"/>
      <c r="C248" s="47"/>
      <c r="D248" s="49" t="s">
        <v>19</v>
      </c>
      <c r="E248" s="50"/>
      <c r="F248" s="51"/>
    </row>
    <row r="249" spans="1:9" x14ac:dyDescent="0.25">
      <c r="A249" s="42"/>
      <c r="B249" s="43"/>
      <c r="C249" s="47"/>
      <c r="D249" s="52"/>
      <c r="E249" s="53"/>
      <c r="F249" s="54"/>
    </row>
    <row r="250" spans="1:9" x14ac:dyDescent="0.25">
      <c r="A250" s="42"/>
      <c r="B250" s="43"/>
      <c r="C250" s="47"/>
      <c r="D250" s="8" t="s">
        <v>32</v>
      </c>
      <c r="E250" s="10" t="s">
        <v>38</v>
      </c>
      <c r="F250" s="11">
        <f>G250/H250*I250</f>
        <v>3249.4896000000003</v>
      </c>
      <c r="G250" s="32">
        <v>3610.5439999999999</v>
      </c>
      <c r="H250">
        <v>100</v>
      </c>
      <c r="I250">
        <v>90</v>
      </c>
    </row>
    <row r="251" spans="1:9" ht="15" customHeight="1" x14ac:dyDescent="0.25">
      <c r="A251" s="42"/>
      <c r="B251" s="43"/>
      <c r="C251" s="47"/>
      <c r="D251" s="8" t="s">
        <v>33</v>
      </c>
      <c r="E251" s="10" t="s">
        <v>38</v>
      </c>
      <c r="F251" s="11">
        <f>G251/H250*I250</f>
        <v>2483.1990000000001</v>
      </c>
      <c r="G251">
        <v>2759.11</v>
      </c>
    </row>
    <row r="252" spans="1:9" x14ac:dyDescent="0.25">
      <c r="A252" s="42"/>
      <c r="B252" s="43"/>
      <c r="C252" s="47"/>
      <c r="D252" s="8" t="s">
        <v>35</v>
      </c>
      <c r="E252" s="10" t="s">
        <v>38</v>
      </c>
      <c r="F252" s="11">
        <f>G252/H250*I250</f>
        <v>2784.8069999999998</v>
      </c>
      <c r="G252">
        <v>3094.23</v>
      </c>
    </row>
    <row r="253" spans="1:9" x14ac:dyDescent="0.25">
      <c r="A253" s="42"/>
      <c r="B253" s="43"/>
      <c r="C253" s="47"/>
      <c r="D253" s="8" t="s">
        <v>34</v>
      </c>
      <c r="E253" s="10" t="s">
        <v>38</v>
      </c>
      <c r="F253" s="11">
        <f>G253/H250*I250</f>
        <v>5569.6139999999996</v>
      </c>
      <c r="G253">
        <v>6188.46</v>
      </c>
    </row>
    <row r="254" spans="1:9" ht="23.25" x14ac:dyDescent="0.25">
      <c r="A254" s="42"/>
      <c r="B254" s="43"/>
      <c r="C254" s="47"/>
      <c r="D254" s="8" t="s">
        <v>36</v>
      </c>
      <c r="E254" s="10" t="s">
        <v>38</v>
      </c>
      <c r="F254" s="11">
        <f>G254/H250*I250</f>
        <v>1392.3989999999999</v>
      </c>
      <c r="G254">
        <v>1547.11</v>
      </c>
    </row>
    <row r="255" spans="1:9" x14ac:dyDescent="0.25">
      <c r="A255" s="42"/>
      <c r="B255" s="43"/>
      <c r="C255" s="47"/>
      <c r="D255" s="10" t="s">
        <v>37</v>
      </c>
      <c r="E255" s="10" t="s">
        <v>38</v>
      </c>
      <c r="F255" s="11">
        <f>G255/H250*I250</f>
        <v>1392.3989999999999</v>
      </c>
      <c r="G255">
        <v>1547.11</v>
      </c>
    </row>
    <row r="256" spans="1:9" x14ac:dyDescent="0.25">
      <c r="A256" s="42"/>
      <c r="B256" s="43"/>
      <c r="C256" s="47"/>
      <c r="D256" s="17"/>
      <c r="E256" s="18"/>
      <c r="F256" s="19">
        <f>SUM(F250:F255)</f>
        <v>16871.907599999999</v>
      </c>
      <c r="G256" s="19">
        <f>SUM(G250:G255)</f>
        <v>18746.564000000002</v>
      </c>
    </row>
    <row r="257" spans="1:11" x14ac:dyDescent="0.25">
      <c r="A257" s="42"/>
      <c r="B257" s="43"/>
      <c r="C257" s="47"/>
      <c r="D257" s="67" t="s">
        <v>20</v>
      </c>
      <c r="E257" s="68"/>
      <c r="F257" s="69"/>
    </row>
    <row r="258" spans="1:11" ht="34.5" x14ac:dyDescent="0.25">
      <c r="A258" s="42"/>
      <c r="B258" s="43"/>
      <c r="C258" s="47"/>
      <c r="D258" s="8" t="s">
        <v>39</v>
      </c>
      <c r="E258" s="10" t="s">
        <v>43</v>
      </c>
      <c r="F258" s="15">
        <f>G258/H258*I258</f>
        <v>1133.3825999999999</v>
      </c>
      <c r="G258" s="32">
        <v>1259.3140000000001</v>
      </c>
      <c r="H258">
        <v>100</v>
      </c>
      <c r="I258">
        <v>90</v>
      </c>
    </row>
    <row r="259" spans="1:11" ht="23.25" x14ac:dyDescent="0.25">
      <c r="A259" s="42"/>
      <c r="B259" s="43"/>
      <c r="C259" s="47"/>
      <c r="D259" s="8" t="s">
        <v>60</v>
      </c>
      <c r="E259" s="10" t="s">
        <v>43</v>
      </c>
      <c r="F259" s="15">
        <f>G259/H258*I258</f>
        <v>318.5856</v>
      </c>
      <c r="G259" s="32">
        <v>353.98399999999998</v>
      </c>
    </row>
    <row r="260" spans="1:11" x14ac:dyDescent="0.25">
      <c r="A260" s="42"/>
      <c r="B260" s="43"/>
      <c r="C260" s="47"/>
      <c r="D260" s="8" t="s">
        <v>49</v>
      </c>
      <c r="E260" s="10" t="s">
        <v>43</v>
      </c>
      <c r="F260" s="15">
        <f>G260/H258*I258</f>
        <v>24.825599999999998</v>
      </c>
      <c r="G260" s="32">
        <v>27.584</v>
      </c>
    </row>
    <row r="261" spans="1:11" ht="23.25" x14ac:dyDescent="0.25">
      <c r="A261" s="42"/>
      <c r="B261" s="43"/>
      <c r="C261" s="47"/>
      <c r="D261" s="8" t="s">
        <v>63</v>
      </c>
      <c r="E261" s="10" t="s">
        <v>43</v>
      </c>
      <c r="F261" s="15">
        <f>G261/H258*I258</f>
        <v>103.93559999999999</v>
      </c>
      <c r="G261" s="32">
        <v>115.48399999999999</v>
      </c>
    </row>
    <row r="262" spans="1:11" x14ac:dyDescent="0.25">
      <c r="A262" s="42"/>
      <c r="B262" s="43"/>
      <c r="C262" s="47"/>
      <c r="D262" s="8" t="s">
        <v>40</v>
      </c>
      <c r="E262" s="10" t="s">
        <v>43</v>
      </c>
      <c r="F262" s="12">
        <f>G262/H258*I258</f>
        <v>4272.4260000000004</v>
      </c>
      <c r="G262" s="32">
        <v>4747.1400000000003</v>
      </c>
    </row>
    <row r="263" spans="1:11" ht="23.25" x14ac:dyDescent="0.25">
      <c r="A263" s="42"/>
      <c r="B263" s="43"/>
      <c r="C263" s="47"/>
      <c r="D263" s="8" t="s">
        <v>45</v>
      </c>
      <c r="E263" s="10" t="s">
        <v>43</v>
      </c>
      <c r="F263" s="12">
        <f>G263/H258*I258</f>
        <v>62.064449999999994</v>
      </c>
      <c r="G263" s="32">
        <v>68.960499999999996</v>
      </c>
    </row>
    <row r="264" spans="1:11" x14ac:dyDescent="0.25">
      <c r="A264" s="42"/>
      <c r="B264" s="43"/>
      <c r="C264" s="47"/>
      <c r="D264" s="8" t="s">
        <v>41</v>
      </c>
      <c r="E264" s="10" t="s">
        <v>43</v>
      </c>
      <c r="F264" s="12">
        <f>G264/H258*I258</f>
        <v>744.77699999999993</v>
      </c>
      <c r="G264" s="32">
        <v>827.53</v>
      </c>
    </row>
    <row r="265" spans="1:11" ht="23.25" x14ac:dyDescent="0.25">
      <c r="A265" s="42"/>
      <c r="B265" s="43"/>
      <c r="C265" s="47"/>
      <c r="D265" s="8" t="s">
        <v>42</v>
      </c>
      <c r="E265" s="10" t="s">
        <v>43</v>
      </c>
      <c r="F265" s="12">
        <f>G265/H258*I258</f>
        <v>480.99600000000004</v>
      </c>
      <c r="G265" s="32">
        <v>534.44000000000005</v>
      </c>
    </row>
    <row r="266" spans="1:11" x14ac:dyDescent="0.25">
      <c r="A266" s="42"/>
      <c r="B266" s="43"/>
      <c r="C266" s="47"/>
      <c r="D266" s="3"/>
      <c r="E266" s="3"/>
      <c r="F266" s="13">
        <f>SUM(F258:F265)</f>
        <v>7140.9928499999996</v>
      </c>
      <c r="G266" s="13">
        <f>SUM(G258:G265)</f>
        <v>7934.4364999999998</v>
      </c>
    </row>
    <row r="267" spans="1:11" x14ac:dyDescent="0.25">
      <c r="A267" s="44"/>
      <c r="B267" s="45"/>
      <c r="C267" s="48"/>
      <c r="D267" s="3"/>
      <c r="E267" s="3"/>
      <c r="F267" s="13">
        <f>F213+F226+F242+F245+F256+F266+F237</f>
        <v>51157.206450000005</v>
      </c>
      <c r="G267" s="31">
        <f>F267*K201</f>
        <v>1278930.1612500001</v>
      </c>
    </row>
    <row r="268" spans="1:11" x14ac:dyDescent="0.25">
      <c r="A268">
        <v>5</v>
      </c>
    </row>
    <row r="269" spans="1:11" ht="60" x14ac:dyDescent="0.25">
      <c r="A269" s="36" t="s">
        <v>0</v>
      </c>
      <c r="B269" s="37"/>
      <c r="C269" s="6" t="s">
        <v>1</v>
      </c>
      <c r="D269" s="6" t="s">
        <v>2</v>
      </c>
      <c r="E269" s="6" t="s">
        <v>3</v>
      </c>
      <c r="F269" s="7" t="s">
        <v>4</v>
      </c>
      <c r="K269" s="27">
        <v>5</v>
      </c>
    </row>
    <row r="270" spans="1:11" s="30" customFormat="1" x14ac:dyDescent="0.25">
      <c r="A270" s="38">
        <v>1</v>
      </c>
      <c r="B270" s="39"/>
      <c r="C270" s="28">
        <v>2</v>
      </c>
      <c r="D270" s="25">
        <v>3</v>
      </c>
      <c r="E270" s="29">
        <v>4</v>
      </c>
      <c r="F270" s="29">
        <v>5</v>
      </c>
    </row>
    <row r="271" spans="1:11" x14ac:dyDescent="0.25">
      <c r="A271" s="40" t="s">
        <v>46</v>
      </c>
      <c r="B271" s="41"/>
      <c r="C271" s="46" t="s">
        <v>68</v>
      </c>
      <c r="D271" s="49" t="s">
        <v>5</v>
      </c>
      <c r="E271" s="50"/>
      <c r="F271" s="51"/>
    </row>
    <row r="272" spans="1:11" x14ac:dyDescent="0.25">
      <c r="A272" s="42"/>
      <c r="B272" s="43"/>
      <c r="C272" s="47"/>
      <c r="D272" s="52"/>
      <c r="E272" s="53"/>
      <c r="F272" s="54"/>
    </row>
    <row r="273" spans="1:9" x14ac:dyDescent="0.25">
      <c r="A273" s="42"/>
      <c r="B273" s="43"/>
      <c r="C273" s="47"/>
      <c r="D273" s="49" t="s">
        <v>6</v>
      </c>
      <c r="E273" s="50"/>
      <c r="F273" s="51"/>
    </row>
    <row r="274" spans="1:9" x14ac:dyDescent="0.25">
      <c r="A274" s="42"/>
      <c r="B274" s="43"/>
      <c r="C274" s="47"/>
      <c r="D274" s="52"/>
      <c r="E274" s="53"/>
      <c r="F274" s="54"/>
    </row>
    <row r="275" spans="1:9" x14ac:dyDescent="0.25">
      <c r="A275" s="42"/>
      <c r="B275" s="43"/>
      <c r="C275" s="47"/>
      <c r="D275" s="8" t="s">
        <v>50</v>
      </c>
      <c r="E275" s="20" t="s">
        <v>38</v>
      </c>
      <c r="F275" s="21">
        <v>7735.57</v>
      </c>
      <c r="G275">
        <v>10405.9</v>
      </c>
      <c r="H275">
        <v>107</v>
      </c>
      <c r="I275">
        <v>5</v>
      </c>
    </row>
    <row r="276" spans="1:9" ht="23.25" x14ac:dyDescent="0.25">
      <c r="A276" s="42"/>
      <c r="B276" s="43"/>
      <c r="C276" s="47"/>
      <c r="D276" s="8" t="s">
        <v>51</v>
      </c>
      <c r="E276" s="20" t="s">
        <v>38</v>
      </c>
      <c r="F276" s="21">
        <v>394</v>
      </c>
      <c r="G276">
        <v>1393.6</v>
      </c>
    </row>
    <row r="277" spans="1:9" x14ac:dyDescent="0.25">
      <c r="A277" s="42"/>
      <c r="B277" s="43"/>
      <c r="C277" s="47"/>
      <c r="D277" s="8" t="s">
        <v>52</v>
      </c>
      <c r="E277" s="20" t="s">
        <v>38</v>
      </c>
      <c r="F277" s="21">
        <v>773.56</v>
      </c>
    </row>
    <row r="278" spans="1:9" x14ac:dyDescent="0.25">
      <c r="A278" s="42"/>
      <c r="B278" s="43"/>
      <c r="C278" s="47"/>
      <c r="D278" s="8" t="s">
        <v>53</v>
      </c>
      <c r="E278" s="20" t="s">
        <v>38</v>
      </c>
      <c r="F278" s="21">
        <v>1547.11</v>
      </c>
    </row>
    <row r="279" spans="1:9" x14ac:dyDescent="0.25">
      <c r="A279" s="42"/>
      <c r="B279" s="43"/>
      <c r="C279" s="47"/>
      <c r="D279" s="20" t="s">
        <v>47</v>
      </c>
      <c r="E279" s="20" t="s">
        <v>38</v>
      </c>
      <c r="F279" s="22">
        <v>1547.11</v>
      </c>
    </row>
    <row r="280" spans="1:9" x14ac:dyDescent="0.25">
      <c r="A280" s="42"/>
      <c r="B280" s="43"/>
      <c r="C280" s="47"/>
      <c r="D280" s="8" t="s">
        <v>48</v>
      </c>
      <c r="E280" s="20" t="s">
        <v>38</v>
      </c>
      <c r="F280" s="9">
        <v>1547.11</v>
      </c>
    </row>
    <row r="281" spans="1:9" x14ac:dyDescent="0.25">
      <c r="A281" s="42"/>
      <c r="B281" s="43"/>
      <c r="C281" s="47"/>
      <c r="D281" s="5"/>
      <c r="E281" s="5"/>
      <c r="F281" s="22">
        <f>F275+F276+F277+F278+F279+F280</f>
        <v>13544.460000000001</v>
      </c>
    </row>
    <row r="282" spans="1:9" x14ac:dyDescent="0.25">
      <c r="A282" s="42"/>
      <c r="B282" s="43"/>
      <c r="C282" s="47"/>
      <c r="D282" s="49" t="s">
        <v>7</v>
      </c>
      <c r="E282" s="50"/>
      <c r="F282" s="51"/>
    </row>
    <row r="283" spans="1:9" x14ac:dyDescent="0.25">
      <c r="A283" s="42"/>
      <c r="B283" s="43"/>
      <c r="C283" s="47"/>
      <c r="D283" s="61"/>
      <c r="E283" s="62"/>
      <c r="F283" s="63"/>
    </row>
    <row r="284" spans="1:9" x14ac:dyDescent="0.25">
      <c r="A284" s="42"/>
      <c r="B284" s="43"/>
      <c r="C284" s="47"/>
      <c r="D284" s="52"/>
      <c r="E284" s="53"/>
      <c r="F284" s="54"/>
    </row>
    <row r="285" spans="1:9" x14ac:dyDescent="0.25">
      <c r="A285" s="42"/>
      <c r="B285" s="43"/>
      <c r="C285" s="47"/>
      <c r="D285" s="3"/>
      <c r="E285" s="3"/>
      <c r="F285" s="13"/>
    </row>
    <row r="286" spans="1:9" x14ac:dyDescent="0.25">
      <c r="A286" s="42"/>
      <c r="B286" s="43"/>
      <c r="C286" s="47"/>
      <c r="D286" s="64" t="s">
        <v>8</v>
      </c>
      <c r="E286" s="65"/>
      <c r="F286" s="66"/>
    </row>
    <row r="287" spans="1:9" x14ac:dyDescent="0.25">
      <c r="A287" s="42"/>
      <c r="B287" s="43"/>
      <c r="C287" s="47"/>
      <c r="D287" s="3"/>
      <c r="E287" s="3"/>
      <c r="F287" s="3"/>
    </row>
    <row r="288" spans="1:9" x14ac:dyDescent="0.25">
      <c r="A288" s="42"/>
      <c r="B288" s="43"/>
      <c r="C288" s="47"/>
      <c r="D288" s="67" t="s">
        <v>9</v>
      </c>
      <c r="E288" s="68"/>
      <c r="F288" s="69"/>
    </row>
    <row r="289" spans="1:9" x14ac:dyDescent="0.25">
      <c r="A289" s="42"/>
      <c r="B289" s="43"/>
      <c r="C289" s="47"/>
      <c r="D289" s="67" t="s">
        <v>10</v>
      </c>
      <c r="E289" s="68"/>
      <c r="F289" s="69"/>
    </row>
    <row r="290" spans="1:9" x14ac:dyDescent="0.25">
      <c r="A290" s="42"/>
      <c r="B290" s="43"/>
      <c r="C290" s="47"/>
      <c r="D290" s="10" t="s">
        <v>11</v>
      </c>
      <c r="E290" s="10" t="s">
        <v>22</v>
      </c>
      <c r="F290" s="11">
        <f>G290/H290*I290</f>
        <v>2258.3429999999998</v>
      </c>
      <c r="G290">
        <v>2509.27</v>
      </c>
      <c r="H290">
        <v>100</v>
      </c>
      <c r="I290">
        <v>90</v>
      </c>
    </row>
    <row r="291" spans="1:9" x14ac:dyDescent="0.25">
      <c r="A291" s="42"/>
      <c r="B291" s="43"/>
      <c r="C291" s="47"/>
      <c r="D291" s="8" t="s">
        <v>12</v>
      </c>
      <c r="E291" s="10" t="s">
        <v>23</v>
      </c>
      <c r="F291" s="11">
        <f>G291/H290*I290</f>
        <v>5986.665</v>
      </c>
      <c r="G291">
        <v>6651.85</v>
      </c>
    </row>
    <row r="292" spans="1:9" ht="23.25" x14ac:dyDescent="0.25">
      <c r="A292" s="42"/>
      <c r="B292" s="43"/>
      <c r="C292" s="47"/>
      <c r="D292" s="8" t="s">
        <v>13</v>
      </c>
      <c r="E292" s="10" t="s">
        <v>24</v>
      </c>
      <c r="F292" s="11">
        <f>G292/H290*I290</f>
        <v>1065.078</v>
      </c>
      <c r="G292">
        <v>1183.42</v>
      </c>
    </row>
    <row r="293" spans="1:9" x14ac:dyDescent="0.25">
      <c r="A293" s="42"/>
      <c r="B293" s="43"/>
      <c r="C293" s="47"/>
      <c r="D293" s="10" t="s">
        <v>14</v>
      </c>
      <c r="E293" s="10" t="s">
        <v>24</v>
      </c>
      <c r="F293" s="11">
        <f>G293/H290*I290</f>
        <v>791.49600000000009</v>
      </c>
      <c r="G293">
        <v>879.44</v>
      </c>
    </row>
    <row r="294" spans="1:9" ht="25.5" customHeight="1" x14ac:dyDescent="0.25">
      <c r="A294" s="42"/>
      <c r="B294" s="43"/>
      <c r="C294" s="47"/>
      <c r="D294" s="17"/>
      <c r="E294" s="18"/>
      <c r="F294" s="19">
        <f>SUM(F290:F293)</f>
        <v>10101.581999999999</v>
      </c>
    </row>
    <row r="295" spans="1:9" ht="42" customHeight="1" x14ac:dyDescent="0.25">
      <c r="A295" s="42"/>
      <c r="B295" s="43"/>
      <c r="C295" s="47"/>
      <c r="D295" s="64" t="s">
        <v>15</v>
      </c>
      <c r="E295" s="65"/>
      <c r="F295" s="66"/>
    </row>
    <row r="296" spans="1:9" ht="40.5" customHeight="1" x14ac:dyDescent="0.25">
      <c r="A296" s="42"/>
      <c r="B296" s="43"/>
      <c r="C296" s="47"/>
      <c r="D296" s="16" t="s">
        <v>44</v>
      </c>
      <c r="E296" s="9" t="s">
        <v>31</v>
      </c>
      <c r="F296" s="14">
        <f>G296/H290*I290</f>
        <v>558.58500000000004</v>
      </c>
      <c r="G296">
        <v>620.65</v>
      </c>
    </row>
    <row r="297" spans="1:9" ht="15" customHeight="1" x14ac:dyDescent="0.25">
      <c r="A297" s="42"/>
      <c r="B297" s="43"/>
      <c r="C297" s="47"/>
      <c r="D297" s="8" t="s">
        <v>25</v>
      </c>
      <c r="E297" s="9" t="s">
        <v>31</v>
      </c>
      <c r="F297" s="14">
        <f>G297/H290*I290</f>
        <v>114.849</v>
      </c>
      <c r="G297">
        <v>127.61</v>
      </c>
    </row>
    <row r="298" spans="1:9" ht="23.25" x14ac:dyDescent="0.25">
      <c r="A298" s="42"/>
      <c r="B298" s="43"/>
      <c r="C298" s="47"/>
      <c r="D298" s="8" t="s">
        <v>27</v>
      </c>
      <c r="E298" s="9" t="s">
        <v>31</v>
      </c>
      <c r="F298" s="12">
        <f>G298/H290*I290</f>
        <v>567.52200000000005</v>
      </c>
      <c r="G298">
        <v>630.58000000000004</v>
      </c>
    </row>
    <row r="299" spans="1:9" ht="76.900000000000006" customHeight="1" x14ac:dyDescent="0.25">
      <c r="A299" s="42"/>
      <c r="B299" s="43"/>
      <c r="C299" s="47"/>
      <c r="D299" s="8" t="s">
        <v>28</v>
      </c>
      <c r="E299" s="9" t="s">
        <v>31</v>
      </c>
      <c r="F299" s="12">
        <f>G299/H290*I290</f>
        <v>97.046999999999997</v>
      </c>
      <c r="G299">
        <v>107.83</v>
      </c>
    </row>
    <row r="300" spans="1:9" ht="19.899999999999999" customHeight="1" x14ac:dyDescent="0.25">
      <c r="A300" s="42"/>
      <c r="B300" s="43"/>
      <c r="C300" s="47"/>
      <c r="D300" s="8" t="s">
        <v>29</v>
      </c>
      <c r="E300" s="9" t="s">
        <v>31</v>
      </c>
      <c r="F300" s="12">
        <f>G300/H290*I290</f>
        <v>403.44299999999993</v>
      </c>
      <c r="G300">
        <v>448.27</v>
      </c>
    </row>
    <row r="301" spans="1:9" ht="23.25" x14ac:dyDescent="0.25">
      <c r="A301" s="42"/>
      <c r="B301" s="43"/>
      <c r="C301" s="47"/>
      <c r="D301" s="8" t="s">
        <v>26</v>
      </c>
      <c r="E301" s="9" t="s">
        <v>31</v>
      </c>
      <c r="F301" s="12">
        <f>G301/H290*I290</f>
        <v>453.06900000000002</v>
      </c>
      <c r="G301">
        <v>503.41</v>
      </c>
    </row>
    <row r="302" spans="1:9" ht="34.5" x14ac:dyDescent="0.25">
      <c r="A302" s="42"/>
      <c r="B302" s="43"/>
      <c r="C302" s="47"/>
      <c r="D302" s="8" t="s">
        <v>61</v>
      </c>
      <c r="E302" s="9" t="s">
        <v>31</v>
      </c>
      <c r="F302" s="12">
        <f>G302/H290*I290</f>
        <v>397.21499999999997</v>
      </c>
      <c r="G302">
        <v>441.35</v>
      </c>
    </row>
    <row r="303" spans="1:9" ht="31.15" customHeight="1" x14ac:dyDescent="0.25">
      <c r="A303" s="42"/>
      <c r="B303" s="43"/>
      <c r="C303" s="47"/>
      <c r="D303" s="8" t="s">
        <v>62</v>
      </c>
      <c r="E303" s="9" t="s">
        <v>31</v>
      </c>
      <c r="F303" s="12">
        <f>G303/100*90</f>
        <v>150.81299999999999</v>
      </c>
      <c r="G303">
        <v>167.57</v>
      </c>
    </row>
    <row r="304" spans="1:9" ht="34.5" x14ac:dyDescent="0.25">
      <c r="A304" s="42"/>
      <c r="B304" s="43"/>
      <c r="C304" s="47"/>
      <c r="D304" s="8" t="s">
        <v>30</v>
      </c>
      <c r="E304" s="9" t="s">
        <v>31</v>
      </c>
      <c r="F304" s="12">
        <f>G304/H290*I290</f>
        <v>374.64300000000003</v>
      </c>
      <c r="G304">
        <v>416.27</v>
      </c>
    </row>
    <row r="305" spans="1:9" x14ac:dyDescent="0.25">
      <c r="A305" s="42"/>
      <c r="B305" s="43"/>
      <c r="C305" s="47"/>
      <c r="D305" s="3"/>
      <c r="E305" s="3"/>
      <c r="F305" s="13">
        <f>F298+F299+F300+F301+F302+F303+F304+F296+F297</f>
        <v>3117.1860000000001</v>
      </c>
    </row>
    <row r="306" spans="1:9" x14ac:dyDescent="0.25">
      <c r="A306" s="42"/>
      <c r="B306" s="43"/>
      <c r="C306" s="47"/>
      <c r="D306" s="49" t="s">
        <v>16</v>
      </c>
      <c r="E306" s="50"/>
      <c r="F306" s="51"/>
    </row>
    <row r="307" spans="1:9" x14ac:dyDescent="0.25">
      <c r="A307" s="42"/>
      <c r="B307" s="43"/>
      <c r="C307" s="47"/>
      <c r="D307" s="52"/>
      <c r="E307" s="53"/>
      <c r="F307" s="54"/>
    </row>
    <row r="308" spans="1:9" ht="23.25" x14ac:dyDescent="0.25">
      <c r="A308" s="42"/>
      <c r="B308" s="43"/>
      <c r="C308" s="47"/>
      <c r="D308" s="8" t="s">
        <v>57</v>
      </c>
      <c r="E308" s="9" t="s">
        <v>31</v>
      </c>
      <c r="F308" s="11">
        <f>G308/100*I308</f>
        <v>107.991</v>
      </c>
      <c r="G308">
        <v>119.99</v>
      </c>
      <c r="H308">
        <v>100</v>
      </c>
      <c r="I308">
        <v>90</v>
      </c>
    </row>
    <row r="309" spans="1:9" ht="15" customHeight="1" x14ac:dyDescent="0.25">
      <c r="A309" s="42"/>
      <c r="B309" s="43"/>
      <c r="C309" s="47"/>
      <c r="D309" s="8" t="s">
        <v>58</v>
      </c>
      <c r="E309" s="9" t="s">
        <v>31</v>
      </c>
      <c r="F309" s="11">
        <f>G309/100*I308</f>
        <v>62.064</v>
      </c>
      <c r="G309">
        <v>68.959999999999994</v>
      </c>
    </row>
    <row r="310" spans="1:9" x14ac:dyDescent="0.25">
      <c r="A310" s="42"/>
      <c r="B310" s="43"/>
      <c r="C310" s="47"/>
      <c r="D310" s="3"/>
      <c r="E310" s="3"/>
      <c r="F310" s="13">
        <f>F308+F309</f>
        <v>170.05500000000001</v>
      </c>
    </row>
    <row r="311" spans="1:9" x14ac:dyDescent="0.25">
      <c r="A311" s="42"/>
      <c r="B311" s="43"/>
      <c r="C311" s="47"/>
      <c r="D311" s="55" t="s">
        <v>17</v>
      </c>
      <c r="E311" s="56"/>
      <c r="F311" s="57"/>
    </row>
    <row r="312" spans="1:9" ht="3.6" customHeight="1" x14ac:dyDescent="0.25">
      <c r="A312" s="42"/>
      <c r="B312" s="43"/>
      <c r="C312" s="47"/>
      <c r="D312" s="58"/>
      <c r="E312" s="59"/>
      <c r="F312" s="60"/>
    </row>
    <row r="313" spans="1:9" ht="19.899999999999999" customHeight="1" x14ac:dyDescent="0.25">
      <c r="A313" s="42"/>
      <c r="B313" s="43"/>
      <c r="C313" s="47"/>
      <c r="D313" s="4" t="s">
        <v>59</v>
      </c>
      <c r="E313" s="9" t="s">
        <v>31</v>
      </c>
      <c r="F313" s="3">
        <f>G313/100*I308</f>
        <v>211.023</v>
      </c>
      <c r="G313">
        <v>234.47</v>
      </c>
    </row>
    <row r="314" spans="1:9" x14ac:dyDescent="0.25">
      <c r="A314" s="42"/>
      <c r="B314" s="43"/>
      <c r="C314" s="47"/>
      <c r="D314" s="67" t="s">
        <v>18</v>
      </c>
      <c r="E314" s="68"/>
      <c r="F314" s="69"/>
    </row>
    <row r="315" spans="1:9" x14ac:dyDescent="0.25">
      <c r="A315" s="42"/>
      <c r="B315" s="43"/>
      <c r="C315" s="47"/>
      <c r="D315" s="3"/>
      <c r="E315" s="3"/>
      <c r="F315" s="3"/>
    </row>
    <row r="316" spans="1:9" x14ac:dyDescent="0.25">
      <c r="A316" s="42"/>
      <c r="B316" s="43"/>
      <c r="C316" s="47"/>
      <c r="D316" s="49" t="s">
        <v>19</v>
      </c>
      <c r="E316" s="50"/>
      <c r="F316" s="51"/>
    </row>
    <row r="317" spans="1:9" x14ac:dyDescent="0.25">
      <c r="A317" s="42"/>
      <c r="B317" s="43"/>
      <c r="C317" s="47"/>
      <c r="D317" s="52"/>
      <c r="E317" s="53"/>
      <c r="F317" s="54"/>
    </row>
    <row r="318" spans="1:9" x14ac:dyDescent="0.25">
      <c r="A318" s="42"/>
      <c r="B318" s="43"/>
      <c r="C318" s="47"/>
      <c r="D318" s="8" t="s">
        <v>32</v>
      </c>
      <c r="E318" s="10" t="s">
        <v>38</v>
      </c>
      <c r="F318" s="11">
        <f>G318/H318*I318</f>
        <v>3249.4860000000003</v>
      </c>
      <c r="G318">
        <v>3610.54</v>
      </c>
      <c r="H318">
        <v>100</v>
      </c>
      <c r="I318">
        <v>90</v>
      </c>
    </row>
    <row r="319" spans="1:9" ht="15" customHeight="1" x14ac:dyDescent="0.25">
      <c r="A319" s="42"/>
      <c r="B319" s="43"/>
      <c r="C319" s="47"/>
      <c r="D319" s="8" t="s">
        <v>33</v>
      </c>
      <c r="E319" s="10" t="s">
        <v>38</v>
      </c>
      <c r="F319" s="11">
        <f>G319/H318*I318</f>
        <v>2483.1990000000001</v>
      </c>
      <c r="G319">
        <v>2759.11</v>
      </c>
    </row>
    <row r="320" spans="1:9" x14ac:dyDescent="0.25">
      <c r="A320" s="42"/>
      <c r="B320" s="43"/>
      <c r="C320" s="47"/>
      <c r="D320" s="8" t="s">
        <v>35</v>
      </c>
      <c r="E320" s="10" t="s">
        <v>38</v>
      </c>
      <c r="F320" s="11">
        <f>G320/H318*I318</f>
        <v>2784.8069999999998</v>
      </c>
      <c r="G320">
        <v>3094.23</v>
      </c>
    </row>
    <row r="321" spans="1:9" x14ac:dyDescent="0.25">
      <c r="A321" s="42"/>
      <c r="B321" s="43"/>
      <c r="C321" s="47"/>
      <c r="D321" s="8" t="s">
        <v>34</v>
      </c>
      <c r="E321" s="10" t="s">
        <v>38</v>
      </c>
      <c r="F321" s="11">
        <f>G321/H318*I318</f>
        <v>5569.6139999999996</v>
      </c>
      <c r="G321">
        <v>6188.46</v>
      </c>
    </row>
    <row r="322" spans="1:9" ht="23.25" x14ac:dyDescent="0.25">
      <c r="A322" s="42"/>
      <c r="B322" s="43"/>
      <c r="C322" s="47"/>
      <c r="D322" s="8" t="s">
        <v>36</v>
      </c>
      <c r="E322" s="10" t="s">
        <v>38</v>
      </c>
      <c r="F322" s="11">
        <f>G322/H318*I318</f>
        <v>1392.3989999999999</v>
      </c>
      <c r="G322">
        <v>1547.11</v>
      </c>
    </row>
    <row r="323" spans="1:9" x14ac:dyDescent="0.25">
      <c r="A323" s="42"/>
      <c r="B323" s="43"/>
      <c r="C323" s="47"/>
      <c r="D323" s="10" t="s">
        <v>37</v>
      </c>
      <c r="E323" s="10" t="s">
        <v>38</v>
      </c>
      <c r="F323" s="11">
        <f>G323/H318*I318</f>
        <v>1392.3989999999999</v>
      </c>
      <c r="G323">
        <v>1547.11</v>
      </c>
    </row>
    <row r="324" spans="1:9" x14ac:dyDescent="0.25">
      <c r="A324" s="42"/>
      <c r="B324" s="43"/>
      <c r="C324" s="47"/>
      <c r="D324" s="17"/>
      <c r="E324" s="18"/>
      <c r="F324" s="19">
        <f>SUM(F318:F323)</f>
        <v>16871.903999999999</v>
      </c>
      <c r="G324" s="19">
        <f>SUM(G318:G323)</f>
        <v>18746.560000000001</v>
      </c>
    </row>
    <row r="325" spans="1:9" x14ac:dyDescent="0.25">
      <c r="A325" s="42"/>
      <c r="B325" s="43"/>
      <c r="C325" s="47"/>
      <c r="D325" s="67" t="s">
        <v>20</v>
      </c>
      <c r="E325" s="68"/>
      <c r="F325" s="69"/>
    </row>
    <row r="326" spans="1:9" ht="34.5" x14ac:dyDescent="0.25">
      <c r="A326" s="42"/>
      <c r="B326" s="43"/>
      <c r="C326" s="47"/>
      <c r="D326" s="8" t="s">
        <v>39</v>
      </c>
      <c r="E326" s="10" t="s">
        <v>43</v>
      </c>
      <c r="F326" s="15">
        <f>G326/H326*I326</f>
        <v>1133.3825999999999</v>
      </c>
      <c r="G326" s="32">
        <v>1259.3140000000001</v>
      </c>
      <c r="H326">
        <v>100</v>
      </c>
      <c r="I326">
        <v>90</v>
      </c>
    </row>
    <row r="327" spans="1:9" ht="23.25" x14ac:dyDescent="0.25">
      <c r="A327" s="42"/>
      <c r="B327" s="43"/>
      <c r="C327" s="47"/>
      <c r="D327" s="8" t="s">
        <v>60</v>
      </c>
      <c r="E327" s="10" t="s">
        <v>43</v>
      </c>
      <c r="F327" s="15">
        <f>G327/H326*I326</f>
        <v>318.5856</v>
      </c>
      <c r="G327" s="32">
        <v>353.98399999999998</v>
      </c>
    </row>
    <row r="328" spans="1:9" x14ac:dyDescent="0.25">
      <c r="A328" s="42"/>
      <c r="B328" s="43"/>
      <c r="C328" s="47"/>
      <c r="D328" s="8" t="s">
        <v>49</v>
      </c>
      <c r="E328" s="10" t="s">
        <v>43</v>
      </c>
      <c r="F328" s="15">
        <f>G328/H326*I326</f>
        <v>24.825599999999998</v>
      </c>
      <c r="G328" s="32">
        <v>27.584</v>
      </c>
    </row>
    <row r="329" spans="1:9" ht="23.25" x14ac:dyDescent="0.25">
      <c r="A329" s="42"/>
      <c r="B329" s="43"/>
      <c r="C329" s="47"/>
      <c r="D329" s="8" t="s">
        <v>63</v>
      </c>
      <c r="E329" s="10" t="s">
        <v>43</v>
      </c>
      <c r="F329" s="15">
        <f>G329/H326*I326</f>
        <v>103.93559999999999</v>
      </c>
      <c r="G329" s="32">
        <v>115.48399999999999</v>
      </c>
    </row>
    <row r="330" spans="1:9" x14ac:dyDescent="0.25">
      <c r="A330" s="42"/>
      <c r="B330" s="43"/>
      <c r="C330" s="47"/>
      <c r="D330" s="8" t="s">
        <v>40</v>
      </c>
      <c r="E330" s="10" t="s">
        <v>43</v>
      </c>
      <c r="F330" s="12">
        <f>G330/H326*I326</f>
        <v>4272.4296000000004</v>
      </c>
      <c r="G330" s="32">
        <v>4747.1440000000002</v>
      </c>
    </row>
    <row r="331" spans="1:9" ht="23.25" x14ac:dyDescent="0.25">
      <c r="A331" s="42"/>
      <c r="B331" s="43"/>
      <c r="C331" s="47"/>
      <c r="D331" s="8" t="s">
        <v>45</v>
      </c>
      <c r="E331" s="10" t="s">
        <v>43</v>
      </c>
      <c r="F331" s="12">
        <f>G331/H326*I326</f>
        <v>62.064</v>
      </c>
      <c r="G331" s="32">
        <v>68.959999999999994</v>
      </c>
    </row>
    <row r="332" spans="1:9" x14ac:dyDescent="0.25">
      <c r="A332" s="42"/>
      <c r="B332" s="43"/>
      <c r="C332" s="47"/>
      <c r="D332" s="8" t="s">
        <v>41</v>
      </c>
      <c r="E332" s="10" t="s">
        <v>43</v>
      </c>
      <c r="F332" s="12">
        <f>G332/H326*I326</f>
        <v>744.77699999999993</v>
      </c>
      <c r="G332" s="32">
        <v>827.53</v>
      </c>
    </row>
    <row r="333" spans="1:9" ht="23.25" x14ac:dyDescent="0.25">
      <c r="A333" s="42"/>
      <c r="B333" s="43"/>
      <c r="C333" s="47"/>
      <c r="D333" s="8" t="s">
        <v>42</v>
      </c>
      <c r="E333" s="10" t="s">
        <v>43</v>
      </c>
      <c r="F333" s="12">
        <f>G333/H326*I326</f>
        <v>480.99600000000004</v>
      </c>
      <c r="G333" s="32">
        <v>534.44000000000005</v>
      </c>
    </row>
    <row r="334" spans="1:9" x14ac:dyDescent="0.25">
      <c r="A334" s="42"/>
      <c r="B334" s="43"/>
      <c r="C334" s="47"/>
      <c r="D334" s="3"/>
      <c r="E334" s="3"/>
      <c r="F334" s="13">
        <f>SUM(F326:F333)</f>
        <v>7140.9960000000001</v>
      </c>
      <c r="G334" s="13">
        <f>SUM(G326:G333)</f>
        <v>7934.4400000000005</v>
      </c>
    </row>
    <row r="335" spans="1:9" x14ac:dyDescent="0.25">
      <c r="A335" s="44"/>
      <c r="B335" s="45"/>
      <c r="C335" s="48"/>
      <c r="D335" s="3"/>
      <c r="E335" s="3"/>
      <c r="F335" s="13">
        <f>F294+F310+F313+F324+F334+F305+F281</f>
        <v>51157.205999999998</v>
      </c>
      <c r="G335" s="31">
        <f>F335*K269</f>
        <v>255786.03</v>
      </c>
    </row>
    <row r="336" spans="1:9" x14ac:dyDescent="0.25">
      <c r="A336">
        <v>6</v>
      </c>
    </row>
    <row r="337" spans="1:11" ht="60" customHeight="1" x14ac:dyDescent="0.25">
      <c r="A337" s="36" t="s">
        <v>0</v>
      </c>
      <c r="B337" s="37"/>
      <c r="C337" s="6" t="s">
        <v>1</v>
      </c>
      <c r="D337" s="6" t="s">
        <v>2</v>
      </c>
      <c r="E337" s="6" t="s">
        <v>3</v>
      </c>
      <c r="F337" s="7" t="s">
        <v>4</v>
      </c>
      <c r="K337" s="27">
        <v>4</v>
      </c>
    </row>
    <row r="338" spans="1:11" x14ac:dyDescent="0.25">
      <c r="A338" s="38">
        <v>1</v>
      </c>
      <c r="B338" s="39"/>
      <c r="C338" s="4">
        <v>2</v>
      </c>
      <c r="D338" s="2">
        <v>3</v>
      </c>
      <c r="E338" s="3">
        <v>4</v>
      </c>
      <c r="F338" s="3">
        <v>5</v>
      </c>
    </row>
    <row r="339" spans="1:11" ht="15" customHeight="1" x14ac:dyDescent="0.25">
      <c r="A339" s="40" t="s">
        <v>46</v>
      </c>
      <c r="B339" s="41"/>
      <c r="C339" s="46" t="s">
        <v>69</v>
      </c>
      <c r="D339" s="49" t="s">
        <v>5</v>
      </c>
      <c r="E339" s="50"/>
      <c r="F339" s="51"/>
    </row>
    <row r="340" spans="1:11" x14ac:dyDescent="0.25">
      <c r="A340" s="42"/>
      <c r="B340" s="43"/>
      <c r="C340" s="47"/>
      <c r="D340" s="52"/>
      <c r="E340" s="53"/>
      <c r="F340" s="54"/>
    </row>
    <row r="341" spans="1:11" ht="15" customHeight="1" x14ac:dyDescent="0.25">
      <c r="A341" s="42"/>
      <c r="B341" s="43"/>
      <c r="C341" s="47"/>
      <c r="D341" s="49" t="s">
        <v>6</v>
      </c>
      <c r="E341" s="50"/>
      <c r="F341" s="51"/>
    </row>
    <row r="342" spans="1:11" x14ac:dyDescent="0.25">
      <c r="A342" s="42"/>
      <c r="B342" s="43"/>
      <c r="C342" s="47"/>
      <c r="D342" s="52"/>
      <c r="E342" s="53"/>
      <c r="F342" s="54"/>
    </row>
    <row r="343" spans="1:11" x14ac:dyDescent="0.25">
      <c r="A343" s="42"/>
      <c r="B343" s="43"/>
      <c r="C343" s="47"/>
      <c r="D343" s="8" t="s">
        <v>50</v>
      </c>
      <c r="E343" s="20" t="s">
        <v>38</v>
      </c>
      <c r="F343" s="21">
        <v>7735.57</v>
      </c>
      <c r="G343">
        <v>10405.9</v>
      </c>
      <c r="H343">
        <v>107</v>
      </c>
      <c r="I343">
        <v>90</v>
      </c>
    </row>
    <row r="344" spans="1:11" ht="23.25" x14ac:dyDescent="0.25">
      <c r="A344" s="42"/>
      <c r="B344" s="43"/>
      <c r="C344" s="47"/>
      <c r="D344" s="8" t="s">
        <v>51</v>
      </c>
      <c r="E344" s="20" t="s">
        <v>38</v>
      </c>
      <c r="F344" s="21">
        <v>394</v>
      </c>
      <c r="G344">
        <v>1393.6</v>
      </c>
    </row>
    <row r="345" spans="1:11" x14ac:dyDescent="0.25">
      <c r="A345" s="42"/>
      <c r="B345" s="43"/>
      <c r="C345" s="47"/>
      <c r="D345" s="8" t="s">
        <v>52</v>
      </c>
      <c r="E345" s="20" t="s">
        <v>38</v>
      </c>
      <c r="F345" s="21">
        <v>773.56</v>
      </c>
    </row>
    <row r="346" spans="1:11" x14ac:dyDescent="0.25">
      <c r="A346" s="42"/>
      <c r="B346" s="43"/>
      <c r="C346" s="47"/>
      <c r="D346" s="8" t="s">
        <v>53</v>
      </c>
      <c r="E346" s="20" t="s">
        <v>38</v>
      </c>
      <c r="F346" s="21">
        <v>1547.11</v>
      </c>
    </row>
    <row r="347" spans="1:11" x14ac:dyDescent="0.25">
      <c r="A347" s="42"/>
      <c r="B347" s="43"/>
      <c r="C347" s="47"/>
      <c r="D347" s="20" t="s">
        <v>47</v>
      </c>
      <c r="E347" s="20" t="s">
        <v>38</v>
      </c>
      <c r="F347" s="22">
        <v>1547.11</v>
      </c>
    </row>
    <row r="348" spans="1:11" x14ac:dyDescent="0.25">
      <c r="A348" s="42"/>
      <c r="B348" s="43"/>
      <c r="C348" s="47"/>
      <c r="D348" s="8" t="s">
        <v>48</v>
      </c>
      <c r="E348" s="20" t="s">
        <v>38</v>
      </c>
      <c r="F348" s="9">
        <v>1547.11</v>
      </c>
    </row>
    <row r="349" spans="1:11" x14ac:dyDescent="0.25">
      <c r="A349" s="42"/>
      <c r="B349" s="43"/>
      <c r="C349" s="47"/>
      <c r="D349" s="5"/>
      <c r="E349" s="5"/>
      <c r="F349" s="22">
        <f>F343+F344+F345+F346+F347+F348</f>
        <v>13544.460000000001</v>
      </c>
    </row>
    <row r="350" spans="1:11" ht="15" customHeight="1" x14ac:dyDescent="0.25">
      <c r="A350" s="42"/>
      <c r="B350" s="43"/>
      <c r="C350" s="47"/>
      <c r="D350" s="49" t="s">
        <v>7</v>
      </c>
      <c r="E350" s="50"/>
      <c r="F350" s="51"/>
    </row>
    <row r="351" spans="1:11" x14ac:dyDescent="0.25">
      <c r="A351" s="42"/>
      <c r="B351" s="43"/>
      <c r="C351" s="47"/>
      <c r="D351" s="61"/>
      <c r="E351" s="62"/>
      <c r="F351" s="63"/>
    </row>
    <row r="352" spans="1:11" x14ac:dyDescent="0.25">
      <c r="A352" s="42"/>
      <c r="B352" s="43"/>
      <c r="C352" s="47"/>
      <c r="D352" s="52"/>
      <c r="E352" s="53"/>
      <c r="F352" s="54"/>
    </row>
    <row r="353" spans="1:9" x14ac:dyDescent="0.25">
      <c r="A353" s="42"/>
      <c r="B353" s="43"/>
      <c r="C353" s="47"/>
      <c r="D353" s="3"/>
      <c r="E353" s="3"/>
      <c r="F353" s="13"/>
    </row>
    <row r="354" spans="1:9" ht="15" customHeight="1" x14ac:dyDescent="0.25">
      <c r="A354" s="42"/>
      <c r="B354" s="43"/>
      <c r="C354" s="47"/>
      <c r="D354" s="64" t="s">
        <v>8</v>
      </c>
      <c r="E354" s="65"/>
      <c r="F354" s="66"/>
    </row>
    <row r="355" spans="1:9" x14ac:dyDescent="0.25">
      <c r="A355" s="42"/>
      <c r="B355" s="43"/>
      <c r="C355" s="47"/>
      <c r="D355" s="3"/>
      <c r="E355" s="3"/>
      <c r="F355" s="3"/>
    </row>
    <row r="356" spans="1:9" x14ac:dyDescent="0.25">
      <c r="A356" s="42"/>
      <c r="B356" s="43"/>
      <c r="C356" s="47"/>
      <c r="D356" s="67" t="s">
        <v>9</v>
      </c>
      <c r="E356" s="68"/>
      <c r="F356" s="69"/>
    </row>
    <row r="357" spans="1:9" x14ac:dyDescent="0.25">
      <c r="A357" s="42"/>
      <c r="B357" s="43"/>
      <c r="C357" s="47"/>
      <c r="D357" s="67" t="s">
        <v>10</v>
      </c>
      <c r="E357" s="68"/>
      <c r="F357" s="69"/>
    </row>
    <row r="358" spans="1:9" x14ac:dyDescent="0.25">
      <c r="A358" s="42"/>
      <c r="B358" s="43"/>
      <c r="C358" s="47"/>
      <c r="D358" s="10" t="s">
        <v>11</v>
      </c>
      <c r="E358" s="10" t="s">
        <v>22</v>
      </c>
      <c r="F358" s="11">
        <f>G358/H358*I358</f>
        <v>2258.3429999999998</v>
      </c>
      <c r="G358">
        <v>2509.27</v>
      </c>
      <c r="H358">
        <v>100</v>
      </c>
      <c r="I358">
        <v>90</v>
      </c>
    </row>
    <row r="359" spans="1:9" x14ac:dyDescent="0.25">
      <c r="A359" s="42"/>
      <c r="B359" s="43"/>
      <c r="C359" s="47"/>
      <c r="D359" s="8" t="s">
        <v>12</v>
      </c>
      <c r="E359" s="10" t="s">
        <v>23</v>
      </c>
      <c r="F359" s="11">
        <f>G359/H358*I358</f>
        <v>5986.665</v>
      </c>
      <c r="G359">
        <v>6651.85</v>
      </c>
    </row>
    <row r="360" spans="1:9" ht="23.25" x14ac:dyDescent="0.25">
      <c r="A360" s="42"/>
      <c r="B360" s="43"/>
      <c r="C360" s="47"/>
      <c r="D360" s="8" t="s">
        <v>13</v>
      </c>
      <c r="E360" s="10" t="s">
        <v>24</v>
      </c>
      <c r="F360" s="11">
        <f>G360/H358*I358</f>
        <v>1065.078</v>
      </c>
      <c r="G360">
        <v>1183.42</v>
      </c>
    </row>
    <row r="361" spans="1:9" x14ac:dyDescent="0.25">
      <c r="A361" s="42"/>
      <c r="B361" s="43"/>
      <c r="C361" s="47"/>
      <c r="D361" s="10" t="s">
        <v>14</v>
      </c>
      <c r="E361" s="10" t="s">
        <v>24</v>
      </c>
      <c r="F361" s="11">
        <f>G361/H358*I358</f>
        <v>791.49600000000009</v>
      </c>
      <c r="G361">
        <v>879.44</v>
      </c>
    </row>
    <row r="362" spans="1:9" x14ac:dyDescent="0.25">
      <c r="A362" s="42"/>
      <c r="B362" s="43"/>
      <c r="C362" s="47"/>
      <c r="D362" s="17"/>
      <c r="E362" s="18"/>
      <c r="F362" s="19">
        <f>SUM(F358:F361)</f>
        <v>10101.581999999999</v>
      </c>
    </row>
    <row r="363" spans="1:9" ht="15" customHeight="1" x14ac:dyDescent="0.25">
      <c r="A363" s="42"/>
      <c r="B363" s="43"/>
      <c r="C363" s="47"/>
      <c r="D363" s="64" t="s">
        <v>15</v>
      </c>
      <c r="E363" s="65"/>
      <c r="F363" s="66"/>
    </row>
    <row r="364" spans="1:9" ht="34.5" x14ac:dyDescent="0.25">
      <c r="A364" s="42"/>
      <c r="B364" s="43"/>
      <c r="C364" s="47"/>
      <c r="D364" s="16" t="s">
        <v>44</v>
      </c>
      <c r="E364" s="9" t="s">
        <v>31</v>
      </c>
      <c r="F364" s="14">
        <f>G364/H358*I358</f>
        <v>558.58500000000004</v>
      </c>
      <c r="G364">
        <v>620.65</v>
      </c>
    </row>
    <row r="365" spans="1:9" x14ac:dyDescent="0.25">
      <c r="A365" s="42"/>
      <c r="B365" s="43"/>
      <c r="C365" s="47"/>
      <c r="D365" s="8" t="s">
        <v>25</v>
      </c>
      <c r="E365" s="9" t="s">
        <v>31</v>
      </c>
      <c r="F365" s="14">
        <f>G365/H358*I358</f>
        <v>114.849</v>
      </c>
      <c r="G365">
        <v>127.61</v>
      </c>
    </row>
    <row r="366" spans="1:9" ht="23.25" x14ac:dyDescent="0.25">
      <c r="A366" s="42"/>
      <c r="B366" s="43"/>
      <c r="C366" s="47"/>
      <c r="D366" s="8" t="s">
        <v>27</v>
      </c>
      <c r="E366" s="9" t="s">
        <v>31</v>
      </c>
      <c r="F366" s="14">
        <f>G366/H358*I358</f>
        <v>567.52200000000005</v>
      </c>
      <c r="G366">
        <v>630.58000000000004</v>
      </c>
    </row>
    <row r="367" spans="1:9" ht="73.900000000000006" customHeight="1" x14ac:dyDescent="0.25">
      <c r="A367" s="42"/>
      <c r="B367" s="43"/>
      <c r="C367" s="47"/>
      <c r="D367" s="8" t="s">
        <v>28</v>
      </c>
      <c r="E367" s="9" t="s">
        <v>31</v>
      </c>
      <c r="F367" s="12">
        <f>G367/H358*I358</f>
        <v>97.046999999999997</v>
      </c>
      <c r="G367">
        <v>107.83</v>
      </c>
    </row>
    <row r="368" spans="1:9" ht="17.45" customHeight="1" x14ac:dyDescent="0.25">
      <c r="A368" s="42"/>
      <c r="B368" s="43"/>
      <c r="C368" s="47"/>
      <c r="D368" s="8" t="s">
        <v>29</v>
      </c>
      <c r="E368" s="9" t="s">
        <v>31</v>
      </c>
      <c r="F368" s="12">
        <f>G368/H358*I358</f>
        <v>403.44299999999993</v>
      </c>
      <c r="G368">
        <v>448.27</v>
      </c>
    </row>
    <row r="369" spans="1:9" ht="23.25" x14ac:dyDescent="0.25">
      <c r="A369" s="42"/>
      <c r="B369" s="43"/>
      <c r="C369" s="47"/>
      <c r="D369" s="8" t="s">
        <v>26</v>
      </c>
      <c r="E369" s="9" t="s">
        <v>31</v>
      </c>
      <c r="F369" s="12">
        <f>G369/H358*I358</f>
        <v>453.06900000000002</v>
      </c>
      <c r="G369">
        <v>503.41</v>
      </c>
    </row>
    <row r="370" spans="1:9" ht="34.5" x14ac:dyDescent="0.25">
      <c r="A370" s="42"/>
      <c r="B370" s="43"/>
      <c r="C370" s="47"/>
      <c r="D370" s="8" t="s">
        <v>61</v>
      </c>
      <c r="E370" s="9" t="s">
        <v>31</v>
      </c>
      <c r="F370" s="12">
        <f>G370/H358*I358</f>
        <v>397.21499999999997</v>
      </c>
      <c r="G370">
        <v>441.35</v>
      </c>
    </row>
    <row r="371" spans="1:9" ht="33.6" customHeight="1" x14ac:dyDescent="0.25">
      <c r="A371" s="42"/>
      <c r="B371" s="43"/>
      <c r="C371" s="47"/>
      <c r="D371" s="8" t="s">
        <v>62</v>
      </c>
      <c r="E371" s="9" t="s">
        <v>31</v>
      </c>
      <c r="F371" s="12">
        <f>G371/H358*I358</f>
        <v>150.81299999999999</v>
      </c>
      <c r="G371">
        <v>167.57</v>
      </c>
    </row>
    <row r="372" spans="1:9" ht="34.5" x14ac:dyDescent="0.25">
      <c r="A372" s="42"/>
      <c r="B372" s="43"/>
      <c r="C372" s="47"/>
      <c r="D372" s="8" t="s">
        <v>30</v>
      </c>
      <c r="E372" s="9" t="s">
        <v>31</v>
      </c>
      <c r="F372" s="12">
        <f>G372/H358*I358</f>
        <v>374.64300000000003</v>
      </c>
      <c r="G372">
        <v>416.27</v>
      </c>
    </row>
    <row r="373" spans="1:9" x14ac:dyDescent="0.25">
      <c r="A373" s="42"/>
      <c r="B373" s="43"/>
      <c r="C373" s="47"/>
      <c r="D373" s="3"/>
      <c r="E373" s="3"/>
      <c r="F373" s="13">
        <f>F366+F367+F368+F369+F370+F371+F372+F364+F365</f>
        <v>3117.1860000000001</v>
      </c>
    </row>
    <row r="374" spans="1:9" ht="15" customHeight="1" x14ac:dyDescent="0.25">
      <c r="A374" s="42"/>
      <c r="B374" s="43"/>
      <c r="C374" s="47"/>
      <c r="D374" s="49" t="s">
        <v>16</v>
      </c>
      <c r="E374" s="50"/>
      <c r="F374" s="51"/>
    </row>
    <row r="375" spans="1:9" x14ac:dyDescent="0.25">
      <c r="A375" s="42"/>
      <c r="B375" s="43"/>
      <c r="C375" s="47"/>
      <c r="D375" s="52"/>
      <c r="E375" s="53"/>
      <c r="F375" s="54"/>
    </row>
    <row r="376" spans="1:9" ht="23.25" x14ac:dyDescent="0.25">
      <c r="A376" s="42"/>
      <c r="B376" s="43"/>
      <c r="C376" s="47"/>
      <c r="D376" s="8" t="s">
        <v>57</v>
      </c>
      <c r="E376" s="9" t="s">
        <v>31</v>
      </c>
      <c r="F376" s="11">
        <f>G376/100*I376</f>
        <v>107.991</v>
      </c>
      <c r="G376">
        <v>119.99</v>
      </c>
      <c r="H376">
        <v>100</v>
      </c>
      <c r="I376">
        <v>90</v>
      </c>
    </row>
    <row r="377" spans="1:9" x14ac:dyDescent="0.25">
      <c r="A377" s="42"/>
      <c r="B377" s="43"/>
      <c r="C377" s="47"/>
      <c r="D377" s="8" t="s">
        <v>58</v>
      </c>
      <c r="E377" s="9" t="s">
        <v>31</v>
      </c>
      <c r="F377" s="11">
        <f>G377/100*I376</f>
        <v>62.064</v>
      </c>
      <c r="G377">
        <v>68.959999999999994</v>
      </c>
    </row>
    <row r="378" spans="1:9" x14ac:dyDescent="0.25">
      <c r="A378" s="42"/>
      <c r="B378" s="43"/>
      <c r="C378" s="47"/>
      <c r="D378" s="3"/>
      <c r="E378" s="3"/>
      <c r="F378" s="13">
        <f>F376+F377</f>
        <v>170.05500000000001</v>
      </c>
    </row>
    <row r="379" spans="1:9" x14ac:dyDescent="0.25">
      <c r="A379" s="42"/>
      <c r="B379" s="43"/>
      <c r="C379" s="47"/>
      <c r="D379" s="55" t="s">
        <v>17</v>
      </c>
      <c r="E379" s="56"/>
      <c r="F379" s="57"/>
    </row>
    <row r="380" spans="1:9" x14ac:dyDescent="0.25">
      <c r="A380" s="42"/>
      <c r="B380" s="43"/>
      <c r="C380" s="47"/>
      <c r="D380" s="58"/>
      <c r="E380" s="59"/>
      <c r="F380" s="60"/>
    </row>
    <row r="381" spans="1:9" ht="18.600000000000001" customHeight="1" x14ac:dyDescent="0.25">
      <c r="A381" s="42"/>
      <c r="B381" s="43"/>
      <c r="C381" s="47"/>
      <c r="D381" s="8" t="s">
        <v>59</v>
      </c>
      <c r="E381" s="9" t="s">
        <v>31</v>
      </c>
      <c r="F381" s="10">
        <f>G381/100*I376</f>
        <v>211.023</v>
      </c>
      <c r="G381">
        <v>234.47</v>
      </c>
    </row>
    <row r="382" spans="1:9" x14ac:dyDescent="0.25">
      <c r="A382" s="42"/>
      <c r="B382" s="43"/>
      <c r="C382" s="47"/>
      <c r="D382" s="67" t="s">
        <v>18</v>
      </c>
      <c r="E382" s="68"/>
      <c r="F382" s="69"/>
    </row>
    <row r="383" spans="1:9" x14ac:dyDescent="0.25">
      <c r="A383" s="42"/>
      <c r="B383" s="43"/>
      <c r="C383" s="47"/>
      <c r="D383" s="3"/>
      <c r="E383" s="3"/>
      <c r="F383" s="3"/>
    </row>
    <row r="384" spans="1:9" ht="15" customHeight="1" x14ac:dyDescent="0.25">
      <c r="A384" s="42"/>
      <c r="B384" s="43"/>
      <c r="C384" s="47"/>
      <c r="D384" s="49" t="s">
        <v>19</v>
      </c>
      <c r="E384" s="50"/>
      <c r="F384" s="51"/>
    </row>
    <row r="385" spans="1:9" x14ac:dyDescent="0.25">
      <c r="A385" s="42"/>
      <c r="B385" s="43"/>
      <c r="C385" s="47"/>
      <c r="D385" s="52"/>
      <c r="E385" s="53"/>
      <c r="F385" s="54"/>
    </row>
    <row r="386" spans="1:9" x14ac:dyDescent="0.25">
      <c r="A386" s="42"/>
      <c r="B386" s="43"/>
      <c r="C386" s="47"/>
      <c r="D386" s="8" t="s">
        <v>32</v>
      </c>
      <c r="E386" s="10" t="s">
        <v>38</v>
      </c>
      <c r="F386" s="11">
        <f>G386/H386*I386</f>
        <v>3249.4860000000003</v>
      </c>
      <c r="G386">
        <v>3610.54</v>
      </c>
      <c r="H386">
        <v>100</v>
      </c>
      <c r="I386">
        <v>90</v>
      </c>
    </row>
    <row r="387" spans="1:9" ht="23.25" x14ac:dyDescent="0.25">
      <c r="A387" s="42"/>
      <c r="B387" s="43"/>
      <c r="C387" s="47"/>
      <c r="D387" s="8" t="s">
        <v>33</v>
      </c>
      <c r="E387" s="10" t="s">
        <v>38</v>
      </c>
      <c r="F387" s="11">
        <f>G387/H386*I386</f>
        <v>2483.1990000000001</v>
      </c>
      <c r="G387">
        <v>2759.11</v>
      </c>
    </row>
    <row r="388" spans="1:9" x14ac:dyDescent="0.25">
      <c r="A388" s="42"/>
      <c r="B388" s="43"/>
      <c r="C388" s="47"/>
      <c r="D388" s="8" t="s">
        <v>35</v>
      </c>
      <c r="E388" s="10" t="s">
        <v>38</v>
      </c>
      <c r="F388" s="11">
        <f>G388/H386*I386</f>
        <v>2784.8069999999998</v>
      </c>
      <c r="G388">
        <v>3094.23</v>
      </c>
    </row>
    <row r="389" spans="1:9" x14ac:dyDescent="0.25">
      <c r="A389" s="42"/>
      <c r="B389" s="43"/>
      <c r="C389" s="47"/>
      <c r="D389" s="8" t="s">
        <v>34</v>
      </c>
      <c r="E389" s="10" t="s">
        <v>38</v>
      </c>
      <c r="F389" s="11">
        <f>G389/H386*I386</f>
        <v>5569.6139999999996</v>
      </c>
      <c r="G389">
        <v>6188.46</v>
      </c>
    </row>
    <row r="390" spans="1:9" ht="23.25" x14ac:dyDescent="0.25">
      <c r="A390" s="42"/>
      <c r="B390" s="43"/>
      <c r="C390" s="47"/>
      <c r="D390" s="8" t="s">
        <v>36</v>
      </c>
      <c r="E390" s="10" t="s">
        <v>38</v>
      </c>
      <c r="F390" s="11">
        <f>G390/H386*I386</f>
        <v>1392.3989999999999</v>
      </c>
      <c r="G390">
        <v>1547.11</v>
      </c>
    </row>
    <row r="391" spans="1:9" x14ac:dyDescent="0.25">
      <c r="A391" s="42"/>
      <c r="B391" s="43"/>
      <c r="C391" s="47"/>
      <c r="D391" s="10" t="s">
        <v>37</v>
      </c>
      <c r="E391" s="10" t="s">
        <v>38</v>
      </c>
      <c r="F391" s="11">
        <f>G391/H386*I386</f>
        <v>1392.3989999999999</v>
      </c>
      <c r="G391">
        <v>1547.11</v>
      </c>
    </row>
    <row r="392" spans="1:9" x14ac:dyDescent="0.25">
      <c r="A392" s="42"/>
      <c r="B392" s="43"/>
      <c r="C392" s="47"/>
      <c r="D392" s="17"/>
      <c r="E392" s="18"/>
      <c r="F392" s="19">
        <f>SUM(F386:F391)</f>
        <v>16871.903999999999</v>
      </c>
      <c r="G392" s="19">
        <f>SUM(G386:G391)</f>
        <v>18746.560000000001</v>
      </c>
    </row>
    <row r="393" spans="1:9" x14ac:dyDescent="0.25">
      <c r="A393" s="42"/>
      <c r="B393" s="43"/>
      <c r="C393" s="47"/>
      <c r="D393" s="67" t="s">
        <v>20</v>
      </c>
      <c r="E393" s="68"/>
      <c r="F393" s="69"/>
    </row>
    <row r="394" spans="1:9" ht="28.15" customHeight="1" x14ac:dyDescent="0.25">
      <c r="A394" s="42"/>
      <c r="B394" s="43"/>
      <c r="C394" s="47"/>
      <c r="D394" s="8" t="s">
        <v>39</v>
      </c>
      <c r="E394" s="10" t="s">
        <v>43</v>
      </c>
      <c r="F394" s="15">
        <f>G394/H394*I394</f>
        <v>1133.3825999999999</v>
      </c>
      <c r="G394" s="32">
        <v>1259.3140000000001</v>
      </c>
      <c r="H394">
        <v>100</v>
      </c>
      <c r="I394">
        <v>90</v>
      </c>
    </row>
    <row r="395" spans="1:9" ht="23.25" x14ac:dyDescent="0.25">
      <c r="A395" s="42"/>
      <c r="B395" s="43"/>
      <c r="C395" s="47"/>
      <c r="D395" s="8" t="s">
        <v>60</v>
      </c>
      <c r="E395" s="10" t="s">
        <v>43</v>
      </c>
      <c r="F395" s="15">
        <f>G395/H394*I394</f>
        <v>318.5856</v>
      </c>
      <c r="G395" s="32">
        <v>353.98399999999998</v>
      </c>
    </row>
    <row r="396" spans="1:9" x14ac:dyDescent="0.25">
      <c r="A396" s="42"/>
      <c r="B396" s="43"/>
      <c r="C396" s="47"/>
      <c r="D396" s="8" t="s">
        <v>49</v>
      </c>
      <c r="E396" s="10" t="s">
        <v>43</v>
      </c>
      <c r="F396" s="15">
        <f>G396/H394*I394</f>
        <v>24.825599999999998</v>
      </c>
      <c r="G396" s="32">
        <v>27.584</v>
      </c>
    </row>
    <row r="397" spans="1:9" ht="23.25" x14ac:dyDescent="0.25">
      <c r="A397" s="42"/>
      <c r="B397" s="43"/>
      <c r="C397" s="47"/>
      <c r="D397" s="8" t="s">
        <v>63</v>
      </c>
      <c r="E397" s="10" t="s">
        <v>43</v>
      </c>
      <c r="F397" s="15">
        <f>G397/H394*I394</f>
        <v>103.93559999999999</v>
      </c>
      <c r="G397" s="32">
        <v>115.48399999999999</v>
      </c>
    </row>
    <row r="398" spans="1:9" x14ac:dyDescent="0.25">
      <c r="A398" s="42"/>
      <c r="B398" s="43"/>
      <c r="C398" s="47"/>
      <c r="D398" s="8" t="s">
        <v>40</v>
      </c>
      <c r="E398" s="10" t="s">
        <v>43</v>
      </c>
      <c r="F398" s="12">
        <f>G398/H394*I394</f>
        <v>4272.4286999999995</v>
      </c>
      <c r="G398" s="32">
        <v>4747.143</v>
      </c>
    </row>
    <row r="399" spans="1:9" ht="23.25" x14ac:dyDescent="0.25">
      <c r="A399" s="42"/>
      <c r="B399" s="43"/>
      <c r="C399" s="47"/>
      <c r="D399" s="8" t="s">
        <v>45</v>
      </c>
      <c r="E399" s="10" t="s">
        <v>43</v>
      </c>
      <c r="F399" s="12">
        <f>G399/H394*I394</f>
        <v>62.067600000000006</v>
      </c>
      <c r="G399" s="32">
        <v>68.963999999999999</v>
      </c>
    </row>
    <row r="400" spans="1:9" x14ac:dyDescent="0.25">
      <c r="A400" s="42"/>
      <c r="B400" s="43"/>
      <c r="C400" s="47"/>
      <c r="D400" s="8" t="s">
        <v>41</v>
      </c>
      <c r="E400" s="10" t="s">
        <v>43</v>
      </c>
      <c r="F400" s="12">
        <f>G400/H394*I394</f>
        <v>744.77699999999993</v>
      </c>
      <c r="G400" s="32">
        <v>827.53</v>
      </c>
    </row>
    <row r="401" spans="1:7" ht="17.45" customHeight="1" x14ac:dyDescent="0.25">
      <c r="A401" s="42"/>
      <c r="B401" s="43"/>
      <c r="C401" s="47"/>
      <c r="D401" s="8" t="s">
        <v>42</v>
      </c>
      <c r="E401" s="10" t="s">
        <v>43</v>
      </c>
      <c r="F401" s="12">
        <f>G401/H394*I394</f>
        <v>480.99600000000004</v>
      </c>
      <c r="G401" s="32">
        <v>534.44000000000005</v>
      </c>
    </row>
    <row r="402" spans="1:7" x14ac:dyDescent="0.25">
      <c r="A402" s="42"/>
      <c r="B402" s="43"/>
      <c r="C402" s="47"/>
      <c r="D402" s="3"/>
      <c r="E402" s="3"/>
      <c r="F402" s="13">
        <f>SUM(F394:F401)</f>
        <v>7140.9986999999992</v>
      </c>
      <c r="G402" s="13">
        <f>SUM(G394:G401)</f>
        <v>7934.4429999999993</v>
      </c>
    </row>
    <row r="403" spans="1:7" x14ac:dyDescent="0.25">
      <c r="A403" s="44"/>
      <c r="B403" s="45"/>
      <c r="C403" s="48"/>
      <c r="D403" s="3"/>
      <c r="E403" s="3"/>
      <c r="F403" s="13">
        <f>F362+F378+F381+F392+F402+F373+F349</f>
        <v>51157.208699999996</v>
      </c>
      <c r="G403" s="31">
        <f>F403*K337</f>
        <v>204628.83479999998</v>
      </c>
    </row>
    <row r="406" spans="1:7" x14ac:dyDescent="0.25">
      <c r="F406" s="33"/>
    </row>
  </sheetData>
  <mergeCells count="97">
    <mergeCell ref="D306:F307"/>
    <mergeCell ref="D311:F312"/>
    <mergeCell ref="D314:F314"/>
    <mergeCell ref="D316:F317"/>
    <mergeCell ref="D325:F325"/>
    <mergeCell ref="A339:B403"/>
    <mergeCell ref="C339:C403"/>
    <mergeCell ref="D339:F340"/>
    <mergeCell ref="D341:F342"/>
    <mergeCell ref="D350:F352"/>
    <mergeCell ref="D354:F354"/>
    <mergeCell ref="D356:F356"/>
    <mergeCell ref="D357:F357"/>
    <mergeCell ref="D363:F363"/>
    <mergeCell ref="D374:F375"/>
    <mergeCell ref="D379:F380"/>
    <mergeCell ref="D382:F382"/>
    <mergeCell ref="D384:F385"/>
    <mergeCell ref="D393:F393"/>
    <mergeCell ref="A201:B201"/>
    <mergeCell ref="D218:F218"/>
    <mergeCell ref="D220:F220"/>
    <mergeCell ref="D238:F239"/>
    <mergeCell ref="A202:B202"/>
    <mergeCell ref="A203:B267"/>
    <mergeCell ref="C203:C267"/>
    <mergeCell ref="D203:F204"/>
    <mergeCell ref="D205:F206"/>
    <mergeCell ref="D214:F216"/>
    <mergeCell ref="D243:F244"/>
    <mergeCell ref="D221:F221"/>
    <mergeCell ref="A132:B132"/>
    <mergeCell ref="A133:B133"/>
    <mergeCell ref="A134:B199"/>
    <mergeCell ref="C134:C199"/>
    <mergeCell ref="D134:F135"/>
    <mergeCell ref="D136:F137"/>
    <mergeCell ref="D145:F147"/>
    <mergeCell ref="D150:F150"/>
    <mergeCell ref="D152:F152"/>
    <mergeCell ref="D153:F153"/>
    <mergeCell ref="D159:F159"/>
    <mergeCell ref="D178:F178"/>
    <mergeCell ref="D180:F181"/>
    <mergeCell ref="D189:F189"/>
    <mergeCell ref="D170:F171"/>
    <mergeCell ref="D175:F176"/>
    <mergeCell ref="A337:B337"/>
    <mergeCell ref="A338:B338"/>
    <mergeCell ref="A269:B269"/>
    <mergeCell ref="A270:B270"/>
    <mergeCell ref="D246:F246"/>
    <mergeCell ref="D248:F249"/>
    <mergeCell ref="D257:F257"/>
    <mergeCell ref="D273:F274"/>
    <mergeCell ref="D289:F289"/>
    <mergeCell ref="A271:B335"/>
    <mergeCell ref="C271:C335"/>
    <mergeCell ref="D282:F284"/>
    <mergeCell ref="D286:F286"/>
    <mergeCell ref="D271:F272"/>
    <mergeCell ref="D288:F288"/>
    <mergeCell ref="D295:F295"/>
    <mergeCell ref="D77:F79"/>
    <mergeCell ref="D81:F81"/>
    <mergeCell ref="D83:F83"/>
    <mergeCell ref="D47:F47"/>
    <mergeCell ref="D49:F50"/>
    <mergeCell ref="D58:F58"/>
    <mergeCell ref="D72:F73"/>
    <mergeCell ref="D74:F75"/>
    <mergeCell ref="D84:F84"/>
    <mergeCell ref="D90:F90"/>
    <mergeCell ref="D101:F102"/>
    <mergeCell ref="D106:F107"/>
    <mergeCell ref="D227:F227"/>
    <mergeCell ref="D109:F109"/>
    <mergeCell ref="D111:F112"/>
    <mergeCell ref="D120:F120"/>
    <mergeCell ref="A8:B8"/>
    <mergeCell ref="A9:B9"/>
    <mergeCell ref="D10:F11"/>
    <mergeCell ref="D12:F13"/>
    <mergeCell ref="D44:F45"/>
    <mergeCell ref="A10:B66"/>
    <mergeCell ref="C10:C66"/>
    <mergeCell ref="D15:F17"/>
    <mergeCell ref="D19:F19"/>
    <mergeCell ref="D21:F21"/>
    <mergeCell ref="D22:F22"/>
    <mergeCell ref="D28:F28"/>
    <mergeCell ref="D39:F40"/>
    <mergeCell ref="A67:B67"/>
    <mergeCell ref="A70:B70"/>
    <mergeCell ref="A71:B71"/>
    <mergeCell ref="A72:B130"/>
    <mergeCell ref="C72:C1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valueva</dc:creator>
  <cp:lastModifiedBy>1</cp:lastModifiedBy>
  <cp:lastPrinted>2018-11-12T06:35:48Z</cp:lastPrinted>
  <dcterms:created xsi:type="dcterms:W3CDTF">2016-01-28T12:22:54Z</dcterms:created>
  <dcterms:modified xsi:type="dcterms:W3CDTF">2019-01-10T06:58:56Z</dcterms:modified>
</cp:coreProperties>
</file>