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Лист1!$A$1:$F$1103</definedName>
  </definedNames>
  <calcPr calcId="145621"/>
</workbook>
</file>

<file path=xl/calcChain.xml><?xml version="1.0" encoding="utf-8"?>
<calcChain xmlns="http://schemas.openxmlformats.org/spreadsheetml/2006/main">
  <c r="G142" i="1" l="1"/>
  <c r="G210" i="1"/>
  <c r="G279" i="1"/>
  <c r="G347" i="1"/>
  <c r="G27" i="1"/>
  <c r="G889" i="1"/>
  <c r="G64" i="1"/>
  <c r="G45" i="1"/>
  <c r="G1068" i="1"/>
  <c r="G1000" i="1"/>
  <c r="G932" i="1"/>
  <c r="G864" i="1"/>
  <c r="G796" i="1"/>
  <c r="G728" i="1"/>
  <c r="G657" i="1"/>
  <c r="G588" i="1"/>
  <c r="G520" i="1"/>
  <c r="G452" i="1"/>
  <c r="G381" i="1"/>
  <c r="G313" i="1"/>
  <c r="G245" i="1"/>
  <c r="G176" i="1"/>
  <c r="G108" i="1"/>
  <c r="G39" i="1"/>
  <c r="G1102" i="1"/>
  <c r="G1034" i="1"/>
  <c r="G966" i="1"/>
  <c r="G830" i="1"/>
  <c r="G762" i="1"/>
  <c r="G691" i="1"/>
  <c r="G622" i="1"/>
  <c r="G554" i="1"/>
  <c r="G486" i="1"/>
  <c r="G415" i="1"/>
  <c r="F1101" i="1"/>
  <c r="F1100" i="1"/>
  <c r="F1099" i="1"/>
  <c r="F1098" i="1"/>
  <c r="F1097" i="1"/>
  <c r="F1096" i="1"/>
  <c r="F1095" i="1"/>
  <c r="F1092" i="1"/>
  <c r="F1091" i="1"/>
  <c r="F1090" i="1"/>
  <c r="F1089" i="1"/>
  <c r="F1088" i="1"/>
  <c r="F1087" i="1"/>
  <c r="F1086" i="1"/>
  <c r="F1085" i="1"/>
  <c r="F1084" i="1"/>
  <c r="F1083" i="1"/>
  <c r="F1082" i="1"/>
  <c r="F1073" i="1"/>
  <c r="F1072" i="1"/>
  <c r="F1071" i="1"/>
  <c r="F1067" i="1"/>
  <c r="F1066" i="1"/>
  <c r="F1065" i="1"/>
  <c r="F1064" i="1"/>
  <c r="F1063" i="1"/>
  <c r="F1062" i="1"/>
  <c r="F1061" i="1"/>
  <c r="F1060" i="1"/>
  <c r="F1059" i="1"/>
  <c r="F1058" i="1"/>
  <c r="F1055" i="1"/>
  <c r="F1054" i="1"/>
  <c r="F1053" i="1"/>
  <c r="F1052" i="1"/>
  <c r="F1005" i="1"/>
  <c r="F1004" i="1"/>
  <c r="F1003" i="1"/>
  <c r="F662" i="1"/>
  <c r="F661" i="1"/>
  <c r="F660" i="1"/>
  <c r="F1033" i="1"/>
  <c r="F1032" i="1"/>
  <c r="F1031" i="1"/>
  <c r="F1030" i="1"/>
  <c r="F1029" i="1"/>
  <c r="F1028" i="1"/>
  <c r="F1027" i="1"/>
  <c r="F965" i="1"/>
  <c r="F964" i="1"/>
  <c r="F963" i="1"/>
  <c r="F962" i="1"/>
  <c r="F961" i="1"/>
  <c r="F960" i="1"/>
  <c r="F959" i="1"/>
  <c r="G898" i="1"/>
  <c r="F897" i="1"/>
  <c r="F896" i="1"/>
  <c r="F895" i="1"/>
  <c r="F894" i="1"/>
  <c r="F893" i="1"/>
  <c r="F892" i="1"/>
  <c r="F891" i="1"/>
  <c r="F829" i="1"/>
  <c r="F828" i="1"/>
  <c r="F827" i="1"/>
  <c r="F826" i="1"/>
  <c r="F825" i="1"/>
  <c r="F824" i="1"/>
  <c r="F823" i="1"/>
  <c r="F761" i="1"/>
  <c r="F760" i="1"/>
  <c r="F759" i="1"/>
  <c r="F758" i="1"/>
  <c r="F757" i="1"/>
  <c r="F756" i="1"/>
  <c r="F755" i="1"/>
  <c r="F690" i="1"/>
  <c r="F689" i="1"/>
  <c r="F688" i="1"/>
  <c r="F687" i="1"/>
  <c r="F686" i="1"/>
  <c r="F685" i="1"/>
  <c r="F684" i="1"/>
  <c r="F621" i="1"/>
  <c r="F620" i="1"/>
  <c r="F619" i="1"/>
  <c r="F618" i="1"/>
  <c r="F617" i="1"/>
  <c r="F616" i="1"/>
  <c r="F615" i="1"/>
  <c r="F553" i="1"/>
  <c r="F552" i="1"/>
  <c r="F551" i="1"/>
  <c r="F550" i="1"/>
  <c r="F549" i="1"/>
  <c r="F548" i="1"/>
  <c r="F547" i="1"/>
  <c r="F485" i="1"/>
  <c r="F484" i="1"/>
  <c r="F483" i="1"/>
  <c r="F482" i="1"/>
  <c r="F481" i="1"/>
  <c r="F480" i="1"/>
  <c r="F479" i="1"/>
  <c r="F414" i="1"/>
  <c r="F413" i="1"/>
  <c r="F412" i="1"/>
  <c r="F411" i="1"/>
  <c r="F410" i="1"/>
  <c r="F409" i="1"/>
  <c r="F408" i="1"/>
  <c r="F346" i="1"/>
  <c r="F345" i="1"/>
  <c r="F344" i="1"/>
  <c r="F343" i="1"/>
  <c r="F342" i="1"/>
  <c r="F341" i="1"/>
  <c r="F340" i="1"/>
  <c r="F278" i="1"/>
  <c r="F277" i="1"/>
  <c r="F276" i="1"/>
  <c r="F275" i="1"/>
  <c r="F274" i="1"/>
  <c r="F273" i="1"/>
  <c r="F272" i="1"/>
  <c r="F209" i="1"/>
  <c r="F208" i="1"/>
  <c r="F207" i="1"/>
  <c r="F206" i="1"/>
  <c r="F205" i="1"/>
  <c r="F204" i="1"/>
  <c r="F203" i="1"/>
  <c r="F141" i="1"/>
  <c r="F140" i="1"/>
  <c r="F139" i="1"/>
  <c r="F138" i="1"/>
  <c r="F137" i="1"/>
  <c r="F136" i="1"/>
  <c r="F135" i="1"/>
  <c r="F1024" i="1"/>
  <c r="F1023" i="1"/>
  <c r="F1022" i="1"/>
  <c r="F1021" i="1"/>
  <c r="F1020" i="1"/>
  <c r="F1019" i="1"/>
  <c r="F1018" i="1"/>
  <c r="F1017" i="1"/>
  <c r="F1016" i="1"/>
  <c r="F1015" i="1"/>
  <c r="F1014" i="1"/>
  <c r="F956" i="1"/>
  <c r="F955" i="1"/>
  <c r="F954" i="1"/>
  <c r="F953" i="1"/>
  <c r="F952" i="1"/>
  <c r="F951" i="1"/>
  <c r="F950" i="1"/>
  <c r="F949" i="1"/>
  <c r="F948" i="1"/>
  <c r="F947" i="1"/>
  <c r="F946" i="1"/>
  <c r="F888" i="1"/>
  <c r="F887" i="1"/>
  <c r="F886" i="1"/>
  <c r="F885" i="1"/>
  <c r="F884" i="1"/>
  <c r="F883" i="1"/>
  <c r="F882" i="1"/>
  <c r="F881" i="1"/>
  <c r="F880" i="1"/>
  <c r="F879" i="1"/>
  <c r="F878" i="1"/>
  <c r="F820" i="1"/>
  <c r="F819" i="1"/>
  <c r="F818" i="1"/>
  <c r="F817" i="1"/>
  <c r="F816" i="1"/>
  <c r="F815" i="1"/>
  <c r="F814" i="1"/>
  <c r="F813" i="1"/>
  <c r="F812" i="1"/>
  <c r="F811" i="1"/>
  <c r="F810" i="1"/>
  <c r="F752" i="1"/>
  <c r="F751" i="1"/>
  <c r="F750" i="1"/>
  <c r="F749" i="1"/>
  <c r="F748" i="1"/>
  <c r="F747" i="1"/>
  <c r="F746" i="1"/>
  <c r="F745" i="1"/>
  <c r="F744" i="1"/>
  <c r="F743" i="1"/>
  <c r="F742" i="1"/>
  <c r="F681" i="1"/>
  <c r="F680" i="1"/>
  <c r="F679" i="1"/>
  <c r="F678" i="1"/>
  <c r="F677" i="1"/>
  <c r="F676" i="1"/>
  <c r="F675" i="1"/>
  <c r="F674" i="1"/>
  <c r="F673" i="1"/>
  <c r="F672" i="1"/>
  <c r="F671" i="1"/>
  <c r="F612" i="1"/>
  <c r="F611" i="1"/>
  <c r="F610" i="1"/>
  <c r="F609" i="1"/>
  <c r="F608" i="1"/>
  <c r="F607" i="1"/>
  <c r="F606" i="1"/>
  <c r="F605" i="1"/>
  <c r="F604" i="1"/>
  <c r="F603" i="1"/>
  <c r="F602" i="1"/>
  <c r="F544" i="1"/>
  <c r="F543" i="1"/>
  <c r="F542" i="1"/>
  <c r="F541" i="1"/>
  <c r="F540" i="1"/>
  <c r="F539" i="1"/>
  <c r="F538" i="1"/>
  <c r="F537" i="1"/>
  <c r="F536" i="1"/>
  <c r="F535" i="1"/>
  <c r="F534" i="1"/>
  <c r="F476" i="1"/>
  <c r="F475" i="1"/>
  <c r="F474" i="1"/>
  <c r="F473" i="1"/>
  <c r="F472" i="1"/>
  <c r="F471" i="1"/>
  <c r="F470" i="1"/>
  <c r="F469" i="1"/>
  <c r="F468" i="1"/>
  <c r="F467" i="1"/>
  <c r="F466" i="1"/>
  <c r="F405" i="1"/>
  <c r="F404" i="1"/>
  <c r="F403" i="1"/>
  <c r="F402" i="1"/>
  <c r="F401" i="1"/>
  <c r="F400" i="1"/>
  <c r="F399" i="1"/>
  <c r="F398" i="1"/>
  <c r="F397" i="1"/>
  <c r="F396" i="1"/>
  <c r="F395" i="1"/>
  <c r="F337" i="1"/>
  <c r="F336" i="1"/>
  <c r="F335" i="1"/>
  <c r="F334" i="1"/>
  <c r="F333" i="1"/>
  <c r="F332" i="1"/>
  <c r="F331" i="1"/>
  <c r="F330" i="1"/>
  <c r="F329" i="1"/>
  <c r="F328" i="1"/>
  <c r="F327" i="1"/>
  <c r="F269" i="1"/>
  <c r="F268" i="1"/>
  <c r="F267" i="1"/>
  <c r="F266" i="1"/>
  <c r="F265" i="1"/>
  <c r="F264" i="1"/>
  <c r="F263" i="1"/>
  <c r="F262" i="1"/>
  <c r="F261" i="1"/>
  <c r="F260" i="1"/>
  <c r="F259" i="1"/>
  <c r="F200" i="1"/>
  <c r="F199" i="1"/>
  <c r="F198" i="1"/>
  <c r="F197" i="1"/>
  <c r="F196" i="1"/>
  <c r="F195" i="1"/>
  <c r="F194" i="1"/>
  <c r="F193" i="1"/>
  <c r="F192" i="1"/>
  <c r="F191" i="1"/>
  <c r="F190" i="1"/>
  <c r="F132" i="1"/>
  <c r="F131" i="1"/>
  <c r="F130" i="1"/>
  <c r="F129" i="1"/>
  <c r="F128" i="1"/>
  <c r="F127" i="1"/>
  <c r="F126" i="1"/>
  <c r="F125" i="1"/>
  <c r="F124" i="1"/>
  <c r="F123" i="1"/>
  <c r="F122" i="1"/>
  <c r="F937" i="1"/>
  <c r="F936" i="1"/>
  <c r="F935" i="1"/>
  <c r="F869" i="1"/>
  <c r="F868" i="1"/>
  <c r="F867" i="1"/>
  <c r="F801" i="1"/>
  <c r="F800" i="1"/>
  <c r="F799" i="1"/>
  <c r="F733" i="1"/>
  <c r="F732" i="1"/>
  <c r="F731" i="1"/>
  <c r="F593" i="1"/>
  <c r="F592" i="1"/>
  <c r="F591" i="1"/>
  <c r="F525" i="1"/>
  <c r="F524" i="1"/>
  <c r="F523" i="1"/>
  <c r="F457" i="1"/>
  <c r="F456" i="1"/>
  <c r="F455" i="1"/>
  <c r="F386" i="1"/>
  <c r="F385" i="1"/>
  <c r="F384" i="1"/>
  <c r="F318" i="1"/>
  <c r="F317" i="1"/>
  <c r="F316" i="1"/>
  <c r="F250" i="1"/>
  <c r="F249" i="1"/>
  <c r="F248" i="1"/>
  <c r="F181" i="1"/>
  <c r="F180" i="1"/>
  <c r="F179" i="1"/>
  <c r="F113" i="1"/>
  <c r="F112" i="1"/>
  <c r="F111" i="1"/>
  <c r="F999" i="1"/>
  <c r="F998" i="1"/>
  <c r="F997" i="1"/>
  <c r="F996" i="1"/>
  <c r="F995" i="1"/>
  <c r="F994" i="1"/>
  <c r="F993" i="1"/>
  <c r="F992" i="1"/>
  <c r="F991" i="1"/>
  <c r="F990" i="1"/>
  <c r="F931" i="1"/>
  <c r="F930" i="1"/>
  <c r="F929" i="1"/>
  <c r="F928" i="1"/>
  <c r="F927" i="1"/>
  <c r="F926" i="1"/>
  <c r="F925" i="1"/>
  <c r="F924" i="1"/>
  <c r="F923" i="1"/>
  <c r="F922" i="1"/>
  <c r="F863" i="1"/>
  <c r="F862" i="1"/>
  <c r="F861" i="1"/>
  <c r="F860" i="1"/>
  <c r="F859" i="1"/>
  <c r="F858" i="1"/>
  <c r="F857" i="1"/>
  <c r="F856" i="1"/>
  <c r="F855" i="1"/>
  <c r="F854" i="1"/>
  <c r="F795" i="1"/>
  <c r="F794" i="1"/>
  <c r="F793" i="1"/>
  <c r="F792" i="1"/>
  <c r="F791" i="1"/>
  <c r="F790" i="1"/>
  <c r="F789" i="1"/>
  <c r="F788" i="1"/>
  <c r="F787" i="1"/>
  <c r="F786" i="1"/>
  <c r="F727" i="1"/>
  <c r="F726" i="1"/>
  <c r="F725" i="1"/>
  <c r="F724" i="1"/>
  <c r="F723" i="1"/>
  <c r="F722" i="1"/>
  <c r="F721" i="1"/>
  <c r="F720" i="1"/>
  <c r="F719" i="1"/>
  <c r="F718" i="1"/>
  <c r="F656" i="1"/>
  <c r="F655" i="1"/>
  <c r="F654" i="1"/>
  <c r="F653" i="1"/>
  <c r="F652" i="1"/>
  <c r="F651" i="1"/>
  <c r="F650" i="1"/>
  <c r="F649" i="1"/>
  <c r="F648" i="1"/>
  <c r="F647" i="1"/>
  <c r="F587" i="1"/>
  <c r="F586" i="1"/>
  <c r="F585" i="1"/>
  <c r="F584" i="1"/>
  <c r="F583" i="1"/>
  <c r="F582" i="1"/>
  <c r="F581" i="1"/>
  <c r="F580" i="1"/>
  <c r="F579" i="1"/>
  <c r="F578" i="1"/>
  <c r="F519" i="1"/>
  <c r="F518" i="1"/>
  <c r="F517" i="1"/>
  <c r="F516" i="1"/>
  <c r="F515" i="1"/>
  <c r="F514" i="1"/>
  <c r="F513" i="1"/>
  <c r="F512" i="1"/>
  <c r="F511" i="1"/>
  <c r="F510" i="1"/>
  <c r="F451" i="1"/>
  <c r="F450" i="1"/>
  <c r="F449" i="1"/>
  <c r="F448" i="1"/>
  <c r="F447" i="1"/>
  <c r="F446" i="1"/>
  <c r="F445" i="1"/>
  <c r="F444" i="1"/>
  <c r="F443" i="1"/>
  <c r="F442" i="1"/>
  <c r="F380" i="1"/>
  <c r="F379" i="1"/>
  <c r="F378" i="1"/>
  <c r="F377" i="1"/>
  <c r="F376" i="1"/>
  <c r="F375" i="1"/>
  <c r="F374" i="1"/>
  <c r="F373" i="1"/>
  <c r="F372" i="1"/>
  <c r="F371" i="1"/>
  <c r="F312" i="1"/>
  <c r="F311" i="1"/>
  <c r="F310" i="1"/>
  <c r="F309" i="1"/>
  <c r="F308" i="1"/>
  <c r="F307" i="1"/>
  <c r="F306" i="1"/>
  <c r="F305" i="1"/>
  <c r="F304" i="1"/>
  <c r="F303" i="1"/>
  <c r="F244" i="1"/>
  <c r="F243" i="1"/>
  <c r="F242" i="1"/>
  <c r="F241" i="1"/>
  <c r="F240" i="1"/>
  <c r="F239" i="1"/>
  <c r="F238" i="1"/>
  <c r="F237" i="1"/>
  <c r="F236" i="1"/>
  <c r="F235" i="1"/>
  <c r="F175" i="1"/>
  <c r="F174" i="1"/>
  <c r="F173" i="1"/>
  <c r="F172" i="1"/>
  <c r="F171" i="1"/>
  <c r="F170" i="1"/>
  <c r="F169" i="1"/>
  <c r="F168" i="1"/>
  <c r="F167" i="1"/>
  <c r="F166" i="1"/>
  <c r="F107" i="1"/>
  <c r="F106" i="1"/>
  <c r="F105" i="1"/>
  <c r="F104" i="1"/>
  <c r="F103" i="1"/>
  <c r="F102" i="1"/>
  <c r="F101" i="1"/>
  <c r="F100" i="1"/>
  <c r="F99" i="1"/>
  <c r="F98" i="1"/>
  <c r="F987" i="1"/>
  <c r="F986" i="1"/>
  <c r="F985" i="1"/>
  <c r="F984" i="1"/>
  <c r="F919" i="1"/>
  <c r="F918" i="1"/>
  <c r="F917" i="1"/>
  <c r="F916" i="1"/>
  <c r="F851" i="1"/>
  <c r="F850" i="1"/>
  <c r="F849" i="1"/>
  <c r="F848" i="1"/>
  <c r="F783" i="1"/>
  <c r="F782" i="1"/>
  <c r="F781" i="1"/>
  <c r="F780" i="1"/>
  <c r="F715" i="1"/>
  <c r="F714" i="1"/>
  <c r="F713" i="1"/>
  <c r="F712" i="1"/>
  <c r="F644" i="1"/>
  <c r="F643" i="1"/>
  <c r="F642" i="1"/>
  <c r="F641" i="1"/>
  <c r="F575" i="1"/>
  <c r="F574" i="1"/>
  <c r="F573" i="1"/>
  <c r="F572" i="1"/>
  <c r="F507" i="1"/>
  <c r="F506" i="1"/>
  <c r="F505" i="1"/>
  <c r="F504" i="1"/>
  <c r="F439" i="1"/>
  <c r="F438" i="1"/>
  <c r="F437" i="1"/>
  <c r="F436" i="1"/>
  <c r="F368" i="1"/>
  <c r="F367" i="1"/>
  <c r="F366" i="1"/>
  <c r="F365" i="1"/>
  <c r="F300" i="1"/>
  <c r="F299" i="1"/>
  <c r="F298" i="1"/>
  <c r="F297" i="1"/>
  <c r="F232" i="1"/>
  <c r="F231" i="1"/>
  <c r="F230" i="1"/>
  <c r="F229" i="1"/>
  <c r="F163" i="1"/>
  <c r="F162" i="1"/>
  <c r="F161" i="1"/>
  <c r="F160" i="1"/>
  <c r="F95" i="1"/>
  <c r="F94" i="1"/>
  <c r="F93" i="1"/>
  <c r="F92" i="1"/>
  <c r="F702" i="1"/>
  <c r="F29" i="1"/>
  <c r="F37" i="1"/>
  <c r="F38" i="1"/>
  <c r="F42" i="1"/>
  <c r="F56" i="1"/>
  <c r="F68" i="1"/>
  <c r="F63" i="1"/>
  <c r="F62" i="1"/>
  <c r="F34" i="1"/>
  <c r="G74" i="1"/>
  <c r="F73" i="1"/>
  <c r="F61" i="1"/>
  <c r="F44" i="1"/>
  <c r="F24" i="1"/>
  <c r="F71" i="1"/>
  <c r="F70" i="1"/>
  <c r="F69" i="1"/>
  <c r="F67" i="1"/>
  <c r="F66" i="1"/>
  <c r="F60" i="1"/>
  <c r="F59" i="1"/>
  <c r="F58" i="1"/>
  <c r="F57" i="1"/>
  <c r="F55" i="1"/>
  <c r="F54" i="1"/>
  <c r="F53" i="1"/>
  <c r="F43" i="1"/>
  <c r="F36" i="1"/>
  <c r="F35" i="1"/>
  <c r="F33" i="1"/>
  <c r="F32" i="1"/>
  <c r="F31" i="1"/>
  <c r="F30" i="1"/>
  <c r="F26" i="1"/>
  <c r="F25" i="1"/>
  <c r="F23" i="1"/>
  <c r="F1068" i="1" l="1"/>
  <c r="F1000" i="1"/>
  <c r="F932" i="1"/>
  <c r="F864" i="1"/>
  <c r="F796" i="1"/>
  <c r="F657" i="1"/>
  <c r="F728" i="1"/>
  <c r="F588" i="1"/>
  <c r="F520" i="1"/>
  <c r="F452" i="1"/>
  <c r="F381" i="1"/>
  <c r="F313" i="1"/>
  <c r="F245" i="1"/>
  <c r="F176" i="1"/>
  <c r="F108" i="1"/>
  <c r="F39" i="1"/>
  <c r="F114" i="1"/>
  <c r="F182" i="1"/>
  <c r="F251" i="1"/>
  <c r="F387" i="1"/>
  <c r="F458" i="1"/>
  <c r="F594" i="1"/>
  <c r="F133" i="1"/>
  <c r="F201" i="1"/>
  <c r="F270" i="1"/>
  <c r="F406" i="1"/>
  <c r="F477" i="1"/>
  <c r="F301" i="1"/>
  <c r="F613" i="1"/>
  <c r="F682" i="1"/>
  <c r="F753" i="1"/>
  <c r="F821" i="1"/>
  <c r="F1025" i="1"/>
  <c r="F142" i="1"/>
  <c r="F415" i="1"/>
  <c r="F622" i="1"/>
  <c r="F691" i="1"/>
  <c r="F898" i="1"/>
  <c r="F440" i="1"/>
  <c r="F369" i="1"/>
  <c r="F508" i="1"/>
  <c r="F576" i="1"/>
  <c r="F1056" i="1"/>
  <c r="F1074" i="1"/>
  <c r="F1093" i="1"/>
  <c r="F1102" i="1"/>
  <c r="F1034" i="1"/>
  <c r="F1006" i="1"/>
  <c r="F938" i="1"/>
  <c r="F957" i="1"/>
  <c r="F966" i="1"/>
  <c r="F889" i="1"/>
  <c r="F870" i="1"/>
  <c r="F830" i="1"/>
  <c r="F762" i="1"/>
  <c r="F663" i="1"/>
  <c r="F526" i="1"/>
  <c r="F545" i="1"/>
  <c r="F554" i="1"/>
  <c r="F486" i="1"/>
  <c r="F319" i="1"/>
  <c r="F338" i="1"/>
  <c r="F347" i="1"/>
  <c r="F279" i="1"/>
  <c r="F210" i="1"/>
  <c r="F802" i="1"/>
  <c r="F734" i="1"/>
  <c r="F645" i="1"/>
  <c r="F784" i="1"/>
  <c r="F164" i="1"/>
  <c r="F74" i="1"/>
  <c r="F716" i="1"/>
  <c r="F920" i="1"/>
  <c r="F988" i="1"/>
  <c r="F96" i="1"/>
  <c r="F233" i="1"/>
  <c r="F852" i="1"/>
  <c r="F64" i="1"/>
  <c r="F45" i="1"/>
  <c r="F27" i="1"/>
  <c r="F416" i="1" l="1"/>
  <c r="G416" i="1" s="1"/>
  <c r="F143" i="1"/>
  <c r="G143" i="1" s="1"/>
  <c r="F899" i="1"/>
  <c r="G899" i="1" s="1"/>
  <c r="F692" i="1"/>
  <c r="G692" i="1" s="1"/>
  <c r="F623" i="1"/>
  <c r="G623" i="1" s="1"/>
  <c r="F967" i="1"/>
  <c r="G967" i="1" s="1"/>
  <c r="F212" i="1"/>
  <c r="G212" i="1" s="1"/>
  <c r="F487" i="1"/>
  <c r="G487" i="1" s="1"/>
  <c r="F763" i="1"/>
  <c r="G763" i="1" s="1"/>
  <c r="F555" i="1"/>
  <c r="G555" i="1" s="1"/>
  <c r="F1035" i="1"/>
  <c r="G1035" i="1" s="1"/>
  <c r="F1103" i="1"/>
  <c r="G1103" i="1" s="1"/>
  <c r="F831" i="1"/>
  <c r="G831" i="1" s="1"/>
  <c r="F348" i="1"/>
  <c r="G348" i="1" s="1"/>
  <c r="F280" i="1"/>
  <c r="G280" i="1" s="1"/>
  <c r="F211" i="1"/>
  <c r="F75" i="1"/>
  <c r="G75" i="1" s="1"/>
  <c r="F1107" i="1" l="1"/>
</calcChain>
</file>

<file path=xl/sharedStrings.xml><?xml version="1.0" encoding="utf-8"?>
<sst xmlns="http://schemas.openxmlformats.org/spreadsheetml/2006/main" count="1438" uniqueCount="93">
  <si>
    <t>Наименование  муниципальной услуги</t>
  </si>
  <si>
    <t>Уникальный номер реестровой записи</t>
  </si>
  <si>
    <t xml:space="preserve"> Наименование нормы</t>
  </si>
  <si>
    <t>Единица измерения нормы</t>
  </si>
  <si>
    <t>Значение нормы</t>
  </si>
  <si>
    <t>1. Нормы , непосредственно связанные с оказанием муниципальной услуги</t>
  </si>
  <si>
    <t>1.1. Работники, непосредственно связанные с оказанием муниципальной услуги</t>
  </si>
  <si>
    <t>1.2. Материальные запасы и особо ценное движимое имущество, потребляемые ( используемые) в процессе оказания муниципальной услуги</t>
  </si>
  <si>
    <t>1.3 Иные нормы, непосредственно используемые в процессе оказания муниципальной услуги</t>
  </si>
  <si>
    <t>2. Нормы на общехозяйственные нужды</t>
  </si>
  <si>
    <t>2.1 Коммунальные услуги</t>
  </si>
  <si>
    <t>Электроэнергия</t>
  </si>
  <si>
    <t>Теплоэнергия</t>
  </si>
  <si>
    <t>Холодное водоснабжение</t>
  </si>
  <si>
    <t>водоотведение</t>
  </si>
  <si>
    <t>2.2 Содержание объектов недвижимого имущества, необходимого для выполнения муниципального задания</t>
  </si>
  <si>
    <t>2.3  Содержание объектов особо ценного движимого имущества, необходимого для  выполнения муниципального задания</t>
  </si>
  <si>
    <t>2.4  Услуги связи</t>
  </si>
  <si>
    <t>2.5  Транспортные услуги</t>
  </si>
  <si>
    <t>2.6. Работники , которые не принимают непосредственного  участия в оказании муниципальной услуги</t>
  </si>
  <si>
    <t>2.7 Прочие общехозяйственные нужды</t>
  </si>
  <si>
    <t>кВт</t>
  </si>
  <si>
    <t>Гкл.</t>
  </si>
  <si>
    <t>м3</t>
  </si>
  <si>
    <t>Дератизация</t>
  </si>
  <si>
    <t>Электроиспытания, измерение  сопротивления изоляции</t>
  </si>
  <si>
    <t>Ремонт системы отопления</t>
  </si>
  <si>
    <t>Ремонт и обслуживание ОПС</t>
  </si>
  <si>
    <t>Услуги по  реагированию на срабатывание  тревожной сигнализации и осуществление технического обслуживания  технических средств</t>
  </si>
  <si>
    <t>Вывоз и захоронение ТБО</t>
  </si>
  <si>
    <t>Проведение бактериологических исследований воздуха</t>
  </si>
  <si>
    <t>договор</t>
  </si>
  <si>
    <t>Ремонт и поверка весов и гирь</t>
  </si>
  <si>
    <t>Ремонт и зарядка огнетушителей</t>
  </si>
  <si>
    <t>Рабочий по комплексному обслуживанию и ремонту зданий</t>
  </si>
  <si>
    <t>Сторож</t>
  </si>
  <si>
    <t>Дворник</t>
  </si>
  <si>
    <t>Уборщик служебных помещений</t>
  </si>
  <si>
    <t>человеко-часы</t>
  </si>
  <si>
    <t>Изделия хозяйственного бытового назначения</t>
  </si>
  <si>
    <t>Строительные материалы</t>
  </si>
  <si>
    <t>Бланковая продукция</t>
  </si>
  <si>
    <t>Канцелярия</t>
  </si>
  <si>
    <t>Затраты на мед. Осмотры</t>
  </si>
  <si>
    <t>сумма в год</t>
  </si>
  <si>
    <t>Реализация основных  общеобразовательных программ начального общего образования</t>
  </si>
  <si>
    <t>Тех. Обслуживание прибора учета тепловой энергии</t>
  </si>
  <si>
    <t>Ремонт и заправка картриджей</t>
  </si>
  <si>
    <t>Директор</t>
  </si>
  <si>
    <t>Зам. Директора</t>
  </si>
  <si>
    <t>Библиотекарь</t>
  </si>
  <si>
    <t>Повар</t>
  </si>
  <si>
    <t>Подсобный рабочий</t>
  </si>
  <si>
    <t>Секретарь учебнойчасти</t>
  </si>
  <si>
    <t>Командировочные расходы</t>
  </si>
  <si>
    <t>Реализация основных  общеобразовательных программ основного общего образования</t>
  </si>
  <si>
    <t>Заведующий библиотекой</t>
  </si>
  <si>
    <t>Гардеробщик</t>
  </si>
  <si>
    <t>Лаборант</t>
  </si>
  <si>
    <t>Расходы на оплату услуг по организации питания</t>
  </si>
  <si>
    <t>Предоставление питания</t>
  </si>
  <si>
    <t>Организация отдыха детей и молодежи</t>
  </si>
  <si>
    <t>Реализация дополнительных общеразвивающих программ</t>
  </si>
  <si>
    <t>шк.4</t>
  </si>
  <si>
    <t>Реализация основных  общеобразовательных программ среднего общего образовани</t>
  </si>
  <si>
    <t xml:space="preserve">Присмотр и уход </t>
  </si>
  <si>
    <t xml:space="preserve">к приказу Управления образования </t>
  </si>
  <si>
    <t>Значение нормативных затрат на оказание муниципальных услуг</t>
  </si>
  <si>
    <t>Приложение №3</t>
  </si>
  <si>
    <t>в отношении МБОУ СОШ №4</t>
  </si>
  <si>
    <t>Энтомологическое обследование</t>
  </si>
  <si>
    <t>Испытание пожарных лестниц</t>
  </si>
  <si>
    <t>Воспитатель ГПД</t>
  </si>
  <si>
    <t>электросковорода</t>
  </si>
  <si>
    <t>801012О.99.0.БА81АЦ60001</t>
  </si>
  <si>
    <t>801012О.99.0.БА81АЗ44000</t>
  </si>
  <si>
    <t>801012О.99.0.БА81АА00001</t>
  </si>
  <si>
    <t>801012О.99.0.БА81АА24001</t>
  </si>
  <si>
    <t>802111О.99.0.БА95АА00000</t>
  </si>
  <si>
    <t>802111О.99.0.БА95АЩ01000</t>
  </si>
  <si>
    <t>802111О.99.0.БА95АМ52000</t>
  </si>
  <si>
    <t>802111О.99.0.БА95АМ53000</t>
  </si>
  <si>
    <t>802112О.99.0.ББ11АЧ41001</t>
  </si>
  <si>
    <t>880900О.99.0.ББ08АА57000</t>
  </si>
  <si>
    <t>560200О.99.0.БА89АА00000</t>
  </si>
  <si>
    <t>920700О.99.0.АЗ22АА01001</t>
  </si>
  <si>
    <t>804200О.99.0.ББ52АЗ92000</t>
  </si>
  <si>
    <t>804200О.99.0.ББ52АЗ20000</t>
  </si>
  <si>
    <t>804200О.99.0.ББ52АЗ44000</t>
  </si>
  <si>
    <t>804200О.99.0.ББ52АИ16000</t>
  </si>
  <si>
    <t xml:space="preserve">г. Боготола от                        № </t>
  </si>
  <si>
    <t>Испытание пожарного крана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</si>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</sst>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/>
    <xf numFmtId="0" fontId="2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0" fillId="0" borderId="1" xfId="0" applyNumberFormat="1" applyBorder="1"/>
    <xf numFmtId="2" fontId="2" fillId="0" borderId="3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11" xfId="0" applyFont="1" applyBorder="1"/>
    <xf numFmtId="2" fontId="2" fillId="0" borderId="3" xfId="0" applyNumberFormat="1" applyFont="1" applyBorder="1"/>
    <xf numFmtId="2" fontId="0" fillId="0" borderId="3" xfId="0" applyNumberFormat="1" applyBorder="1" applyAlignment="1"/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3" fillId="0" borderId="0" xfId="0" applyFont="1"/>
    <xf numFmtId="0" fontId="1" fillId="0" borderId="9" xfId="0" applyFont="1" applyBorder="1" applyAlignment="1">
      <alignment horizontal="left" wrapText="1"/>
    </xf>
    <xf numFmtId="0" fontId="0" fillId="0" borderId="0" xfId="0" applyAlignment="1"/>
    <xf numFmtId="0" fontId="4" fillId="0" borderId="0" xfId="0" applyFont="1"/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0" fillId="2" borderId="0" xfId="0" applyFill="1"/>
    <xf numFmtId="0" fontId="1" fillId="0" borderId="0" xfId="0" applyFont="1"/>
    <xf numFmtId="2" fontId="3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4" fontId="0" fillId="0" borderId="0" xfId="0" applyNumberFormat="1"/>
    <xf numFmtId="2" fontId="1" fillId="0" borderId="0" xfId="0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8"/>
  <sheetViews>
    <sheetView tabSelected="1" view="pageBreakPreview" topLeftCell="A136" zoomScale="60" workbookViewId="0">
      <selection activeCell="A8" sqref="A8:B8"/>
    </sheetView>
  </sheetViews>
  <sheetFormatPr defaultRowHeight="15" x14ac:dyDescent="0.25"/>
  <cols>
    <col min="1" max="1" width="9.7109375" customWidth="1"/>
    <col min="2" max="2" width="10.7109375" customWidth="1"/>
    <col min="3" max="3" width="15.5703125" customWidth="1"/>
    <col min="4" max="4" width="18" customWidth="1"/>
    <col min="5" max="5" width="14.85546875" customWidth="1"/>
    <col min="6" max="6" width="15.5703125" customWidth="1"/>
    <col min="7" max="7" width="1.7109375" customWidth="1"/>
    <col min="8" max="8" width="9.7109375" hidden="1" customWidth="1"/>
    <col min="9" max="10" width="9.140625" hidden="1" customWidth="1"/>
  </cols>
  <sheetData>
    <row r="1" spans="1:10" x14ac:dyDescent="0.25">
      <c r="A1" t="s">
        <v>92</v>
      </c>
      <c r="D1" s="26" t="s">
        <v>68</v>
      </c>
      <c r="E1" s="26"/>
      <c r="F1" s="26"/>
    </row>
    <row r="2" spans="1:10" x14ac:dyDescent="0.25">
      <c r="D2" s="26" t="s">
        <v>66</v>
      </c>
      <c r="E2" s="26"/>
      <c r="F2" s="26"/>
    </row>
    <row r="3" spans="1:10" x14ac:dyDescent="0.25">
      <c r="D3" s="26" t="s">
        <v>90</v>
      </c>
      <c r="E3" s="26"/>
      <c r="F3" s="26"/>
    </row>
    <row r="5" spans="1:10" ht="15" customHeight="1" x14ac:dyDescent="0.25">
      <c r="A5" s="74" t="s">
        <v>67</v>
      </c>
      <c r="B5" s="74"/>
      <c r="C5" s="74"/>
      <c r="D5" s="74"/>
      <c r="E5" s="74"/>
      <c r="F5" s="74"/>
    </row>
    <row r="6" spans="1:10" ht="16.899999999999999" customHeight="1" x14ac:dyDescent="0.25">
      <c r="A6" s="74" t="s">
        <v>69</v>
      </c>
      <c r="B6" s="74"/>
      <c r="C6" s="74"/>
      <c r="D6" s="74"/>
      <c r="E6" s="74"/>
      <c r="F6" s="74"/>
    </row>
    <row r="7" spans="1:10" x14ac:dyDescent="0.25">
      <c r="A7" t="s">
        <v>63</v>
      </c>
    </row>
    <row r="8" spans="1:10" ht="58.15" customHeight="1" x14ac:dyDescent="0.25">
      <c r="A8" s="67" t="s">
        <v>0</v>
      </c>
      <c r="B8" s="68"/>
      <c r="C8" s="6" t="s">
        <v>1</v>
      </c>
      <c r="D8" s="6" t="s">
        <v>2</v>
      </c>
      <c r="E8" s="6" t="s">
        <v>3</v>
      </c>
      <c r="F8" s="7" t="s">
        <v>4</v>
      </c>
      <c r="J8" s="31">
        <v>260</v>
      </c>
    </row>
    <row r="9" spans="1:10" x14ac:dyDescent="0.25">
      <c r="A9" s="69">
        <v>1</v>
      </c>
      <c r="B9" s="70"/>
      <c r="C9" s="4">
        <v>2</v>
      </c>
      <c r="D9" s="2">
        <v>3</v>
      </c>
      <c r="E9" s="3">
        <v>4</v>
      </c>
      <c r="F9" s="3">
        <v>5</v>
      </c>
    </row>
    <row r="10" spans="1:10" x14ac:dyDescent="0.25">
      <c r="A10" s="40" t="s">
        <v>45</v>
      </c>
      <c r="B10" s="41"/>
      <c r="C10" s="44" t="s">
        <v>74</v>
      </c>
      <c r="D10" s="46" t="s">
        <v>5</v>
      </c>
      <c r="E10" s="47"/>
      <c r="F10" s="48"/>
    </row>
    <row r="11" spans="1:10" x14ac:dyDescent="0.25">
      <c r="A11" s="42"/>
      <c r="B11" s="43"/>
      <c r="C11" s="45"/>
      <c r="D11" s="49"/>
      <c r="E11" s="50"/>
      <c r="F11" s="51"/>
    </row>
    <row r="12" spans="1:10" x14ac:dyDescent="0.25">
      <c r="A12" s="42"/>
      <c r="B12" s="43"/>
      <c r="C12" s="45"/>
      <c r="D12" s="46" t="s">
        <v>6</v>
      </c>
      <c r="E12" s="47"/>
      <c r="F12" s="48"/>
    </row>
    <row r="13" spans="1:10" ht="16.899999999999999" customHeight="1" x14ac:dyDescent="0.25">
      <c r="A13" s="42"/>
      <c r="B13" s="43"/>
      <c r="C13" s="45"/>
      <c r="D13" s="49"/>
      <c r="E13" s="50"/>
      <c r="F13" s="51"/>
    </row>
    <row r="14" spans="1:10" x14ac:dyDescent="0.25">
      <c r="A14" s="42"/>
      <c r="B14" s="43"/>
      <c r="C14" s="45"/>
      <c r="D14" s="5"/>
      <c r="E14" s="5"/>
      <c r="F14" s="1"/>
    </row>
    <row r="15" spans="1:10" x14ac:dyDescent="0.25">
      <c r="A15" s="42"/>
      <c r="B15" s="43"/>
      <c r="C15" s="45"/>
      <c r="D15" s="46" t="s">
        <v>7</v>
      </c>
      <c r="E15" s="47"/>
      <c r="F15" s="48"/>
    </row>
    <row r="16" spans="1:10" x14ac:dyDescent="0.25">
      <c r="A16" s="42"/>
      <c r="B16" s="43"/>
      <c r="C16" s="45"/>
      <c r="D16" s="52"/>
      <c r="E16" s="53"/>
      <c r="F16" s="54"/>
    </row>
    <row r="17" spans="1:9" ht="14.45" customHeight="1" x14ac:dyDescent="0.25">
      <c r="A17" s="42"/>
      <c r="B17" s="43"/>
      <c r="C17" s="45"/>
      <c r="D17" s="49"/>
      <c r="E17" s="50"/>
      <c r="F17" s="51"/>
    </row>
    <row r="18" spans="1:9" x14ac:dyDescent="0.25">
      <c r="A18" s="42"/>
      <c r="B18" s="43"/>
      <c r="C18" s="45"/>
      <c r="D18" s="3"/>
      <c r="E18" s="3"/>
      <c r="F18" s="3"/>
    </row>
    <row r="19" spans="1:9" ht="31.15" customHeight="1" x14ac:dyDescent="0.25">
      <c r="A19" s="42"/>
      <c r="B19" s="43"/>
      <c r="C19" s="45"/>
      <c r="D19" s="55" t="s">
        <v>8</v>
      </c>
      <c r="E19" s="56"/>
      <c r="F19" s="57"/>
    </row>
    <row r="20" spans="1:9" x14ac:dyDescent="0.25">
      <c r="A20" s="42"/>
      <c r="B20" s="43"/>
      <c r="C20" s="45"/>
      <c r="D20" s="3"/>
      <c r="E20" s="3"/>
      <c r="F20" s="3"/>
    </row>
    <row r="21" spans="1:9" x14ac:dyDescent="0.25">
      <c r="A21" s="42"/>
      <c r="B21" s="43"/>
      <c r="C21" s="45"/>
      <c r="D21" s="58" t="s">
        <v>9</v>
      </c>
      <c r="E21" s="59"/>
      <c r="F21" s="60"/>
    </row>
    <row r="22" spans="1:9" x14ac:dyDescent="0.25">
      <c r="A22" s="42"/>
      <c r="B22" s="43"/>
      <c r="C22" s="45"/>
      <c r="D22" s="58" t="s">
        <v>10</v>
      </c>
      <c r="E22" s="59"/>
      <c r="F22" s="60"/>
    </row>
    <row r="23" spans="1:9" x14ac:dyDescent="0.25">
      <c r="A23" s="42"/>
      <c r="B23" s="43"/>
      <c r="C23" s="45"/>
      <c r="D23" s="10" t="s">
        <v>11</v>
      </c>
      <c r="E23" s="10" t="s">
        <v>21</v>
      </c>
      <c r="F23" s="11">
        <f>G23/H23*I23</f>
        <v>344.78807999999998</v>
      </c>
      <c r="G23" s="34">
        <v>663.05399999999997</v>
      </c>
      <c r="H23">
        <v>100</v>
      </c>
      <c r="I23">
        <v>52</v>
      </c>
    </row>
    <row r="24" spans="1:9" x14ac:dyDescent="0.25">
      <c r="A24" s="42"/>
      <c r="B24" s="43"/>
      <c r="C24" s="45"/>
      <c r="D24" s="8" t="s">
        <v>12</v>
      </c>
      <c r="E24" s="10" t="s">
        <v>22</v>
      </c>
      <c r="F24" s="11">
        <f>G24/H23*I23</f>
        <v>1692.0591999999999</v>
      </c>
      <c r="G24">
        <v>3253.96</v>
      </c>
    </row>
    <row r="25" spans="1:9" ht="23.25" x14ac:dyDescent="0.25">
      <c r="A25" s="42"/>
      <c r="B25" s="43"/>
      <c r="C25" s="45"/>
      <c r="D25" s="8" t="s">
        <v>13</v>
      </c>
      <c r="E25" s="10" t="s">
        <v>23</v>
      </c>
      <c r="F25" s="11">
        <f>G25/H23*I23</f>
        <v>155.55799999999999</v>
      </c>
      <c r="G25">
        <v>299.14999999999998</v>
      </c>
    </row>
    <row r="26" spans="1:9" x14ac:dyDescent="0.25">
      <c r="A26" s="42"/>
      <c r="B26" s="43"/>
      <c r="C26" s="45"/>
      <c r="D26" s="10" t="s">
        <v>14</v>
      </c>
      <c r="E26" s="10" t="s">
        <v>23</v>
      </c>
      <c r="F26" s="11">
        <f>G26/H23*I23</f>
        <v>115.60120000000001</v>
      </c>
      <c r="G26">
        <v>222.31</v>
      </c>
    </row>
    <row r="27" spans="1:9" x14ac:dyDescent="0.25">
      <c r="A27" s="42"/>
      <c r="B27" s="43"/>
      <c r="C27" s="45"/>
      <c r="D27" s="16"/>
      <c r="E27" s="17"/>
      <c r="F27" s="18">
        <f>SUM(F23:F26)</f>
        <v>2308.00648</v>
      </c>
      <c r="G27" s="18">
        <f>SUM(G23:G26)</f>
        <v>4438.4740000000002</v>
      </c>
    </row>
    <row r="28" spans="1:9" ht="45" customHeight="1" x14ac:dyDescent="0.25">
      <c r="A28" s="42"/>
      <c r="B28" s="43"/>
      <c r="C28" s="45"/>
      <c r="D28" s="55" t="s">
        <v>15</v>
      </c>
      <c r="E28" s="56"/>
      <c r="F28" s="57"/>
    </row>
    <row r="29" spans="1:9" ht="17.25" customHeight="1" x14ac:dyDescent="0.25">
      <c r="A29" s="42"/>
      <c r="B29" s="43"/>
      <c r="C29" s="45"/>
      <c r="D29" s="8" t="s">
        <v>24</v>
      </c>
      <c r="E29" s="9" t="s">
        <v>31</v>
      </c>
      <c r="F29" s="14">
        <f>G29/H23*I23</f>
        <v>19.4116</v>
      </c>
      <c r="G29" s="24">
        <v>37.33</v>
      </c>
    </row>
    <row r="30" spans="1:9" ht="34.15" customHeight="1" x14ac:dyDescent="0.25">
      <c r="A30" s="42"/>
      <c r="B30" s="43"/>
      <c r="C30" s="45"/>
      <c r="D30" s="8" t="s">
        <v>25</v>
      </c>
      <c r="E30" s="9" t="s">
        <v>31</v>
      </c>
      <c r="F30" s="14">
        <f>G30/H23*I23</f>
        <v>23.035999999999998</v>
      </c>
      <c r="G30" s="24">
        <v>44.3</v>
      </c>
    </row>
    <row r="31" spans="1:9" ht="26.25" customHeight="1" x14ac:dyDescent="0.25">
      <c r="A31" s="42"/>
      <c r="B31" s="43"/>
      <c r="C31" s="45"/>
      <c r="D31" s="8" t="s">
        <v>27</v>
      </c>
      <c r="E31" s="9" t="s">
        <v>31</v>
      </c>
      <c r="F31" s="12">
        <f>G31/H23*I23</f>
        <v>39.514799999999994</v>
      </c>
      <c r="G31" s="24">
        <v>75.989999999999995</v>
      </c>
    </row>
    <row r="32" spans="1:9" ht="44.25" customHeight="1" x14ac:dyDescent="0.25">
      <c r="A32" s="42"/>
      <c r="B32" s="43"/>
      <c r="C32" s="45"/>
      <c r="D32" s="8" t="s">
        <v>28</v>
      </c>
      <c r="E32" s="9" t="s">
        <v>31</v>
      </c>
      <c r="F32" s="12">
        <f>G32/H23*I23</f>
        <v>31.6004</v>
      </c>
      <c r="G32" s="24">
        <v>60.77</v>
      </c>
    </row>
    <row r="33" spans="1:9" ht="13.15" customHeight="1" x14ac:dyDescent="0.25">
      <c r="A33" s="42"/>
      <c r="B33" s="43"/>
      <c r="C33" s="45"/>
      <c r="D33" s="8" t="s">
        <v>29</v>
      </c>
      <c r="E33" s="9" t="s">
        <v>31</v>
      </c>
      <c r="F33" s="12">
        <f>G33/H23*I23</f>
        <v>36.5976</v>
      </c>
      <c r="G33" s="24">
        <v>70.38</v>
      </c>
    </row>
    <row r="34" spans="1:9" ht="15.6" customHeight="1" x14ac:dyDescent="0.25">
      <c r="A34" s="42"/>
      <c r="B34" s="43"/>
      <c r="C34" s="45"/>
      <c r="D34" s="8" t="s">
        <v>26</v>
      </c>
      <c r="E34" s="9" t="s">
        <v>31</v>
      </c>
      <c r="F34" s="12">
        <f>G34/H23*I23</f>
        <v>26.129999999999995</v>
      </c>
      <c r="G34" s="24">
        <v>50.25</v>
      </c>
    </row>
    <row r="35" spans="1:9" ht="32.450000000000003" customHeight="1" x14ac:dyDescent="0.25">
      <c r="A35" s="42"/>
      <c r="B35" s="43"/>
      <c r="C35" s="45"/>
      <c r="D35" s="8" t="s">
        <v>46</v>
      </c>
      <c r="E35" s="9" t="s">
        <v>31</v>
      </c>
      <c r="F35" s="12">
        <f>G35/H23*I23</f>
        <v>39.197599999999994</v>
      </c>
      <c r="G35" s="24">
        <v>75.38</v>
      </c>
    </row>
    <row r="36" spans="1:9" ht="33.6" customHeight="1" x14ac:dyDescent="0.25">
      <c r="A36" s="42"/>
      <c r="B36" s="43"/>
      <c r="C36" s="45"/>
      <c r="D36" s="8" t="s">
        <v>30</v>
      </c>
      <c r="E36" s="9" t="s">
        <v>31</v>
      </c>
      <c r="F36" s="12">
        <f>G36/H23*I23</f>
        <v>22.75</v>
      </c>
      <c r="G36" s="24">
        <v>43.75</v>
      </c>
    </row>
    <row r="37" spans="1:9" ht="22.5" customHeight="1" x14ac:dyDescent="0.25">
      <c r="A37" s="42"/>
      <c r="B37" s="43"/>
      <c r="C37" s="45"/>
      <c r="D37" s="8" t="s">
        <v>91</v>
      </c>
      <c r="E37" s="9" t="s">
        <v>31</v>
      </c>
      <c r="F37" s="12">
        <f>G37/H23*I23</f>
        <v>26.129999999999995</v>
      </c>
      <c r="G37" s="24">
        <v>50.25</v>
      </c>
    </row>
    <row r="38" spans="1:9" ht="24" customHeight="1" x14ac:dyDescent="0.25">
      <c r="A38" s="42"/>
      <c r="B38" s="43"/>
      <c r="C38" s="45"/>
      <c r="D38" s="8" t="s">
        <v>70</v>
      </c>
      <c r="E38" s="9" t="s">
        <v>31</v>
      </c>
      <c r="F38" s="12">
        <f>G38/H23*I23</f>
        <v>1.9603999999999999</v>
      </c>
      <c r="G38" s="24">
        <v>3.77</v>
      </c>
    </row>
    <row r="39" spans="1:9" x14ac:dyDescent="0.25">
      <c r="A39" s="42"/>
      <c r="B39" s="43"/>
      <c r="C39" s="45"/>
      <c r="D39" s="3"/>
      <c r="E39" s="3"/>
      <c r="F39" s="13">
        <f>F29+F30+F31+F32+F33+F35+F36+F38+F34+F37</f>
        <v>266.32839999999999</v>
      </c>
      <c r="G39" s="13">
        <f>G29+G30+G31+G32+G33+G35+G36+G38+G34+G37</f>
        <v>512.16999999999996</v>
      </c>
    </row>
    <row r="40" spans="1:9" x14ac:dyDescent="0.25">
      <c r="A40" s="42"/>
      <c r="B40" s="43"/>
      <c r="C40" s="45"/>
      <c r="D40" s="46" t="s">
        <v>16</v>
      </c>
      <c r="E40" s="47"/>
      <c r="F40" s="48"/>
    </row>
    <row r="41" spans="1:9" ht="30.6" customHeight="1" x14ac:dyDescent="0.25">
      <c r="A41" s="42"/>
      <c r="B41" s="43"/>
      <c r="C41" s="45"/>
      <c r="D41" s="49"/>
      <c r="E41" s="50"/>
      <c r="F41" s="51"/>
    </row>
    <row r="42" spans="1:9" ht="23.25" x14ac:dyDescent="0.25">
      <c r="A42" s="42"/>
      <c r="B42" s="43"/>
      <c r="C42" s="45"/>
      <c r="D42" s="8" t="s">
        <v>32</v>
      </c>
      <c r="E42" s="10" t="s">
        <v>31</v>
      </c>
      <c r="F42" s="11">
        <f>G42/H42*I42</f>
        <v>7.5691199999999998</v>
      </c>
      <c r="G42" s="34">
        <v>14.555999999999999</v>
      </c>
      <c r="H42">
        <v>100</v>
      </c>
      <c r="I42">
        <v>52</v>
      </c>
    </row>
    <row r="43" spans="1:9" ht="23.25" x14ac:dyDescent="0.25">
      <c r="A43" s="42"/>
      <c r="B43" s="43"/>
      <c r="C43" s="45"/>
      <c r="D43" s="8" t="s">
        <v>33</v>
      </c>
      <c r="E43" s="10" t="s">
        <v>31</v>
      </c>
      <c r="F43" s="11">
        <f>G43/H42*I42</f>
        <v>7.1011200000000008</v>
      </c>
      <c r="G43" s="34">
        <v>13.656000000000001</v>
      </c>
    </row>
    <row r="44" spans="1:9" ht="23.25" x14ac:dyDescent="0.25">
      <c r="A44" s="42"/>
      <c r="B44" s="43"/>
      <c r="C44" s="45"/>
      <c r="D44" s="8" t="s">
        <v>47</v>
      </c>
      <c r="E44" s="10" t="s">
        <v>31</v>
      </c>
      <c r="F44" s="11">
        <f>G44/H42*I42</f>
        <v>19.598799999999997</v>
      </c>
      <c r="G44">
        <v>37.69</v>
      </c>
    </row>
    <row r="45" spans="1:9" x14ac:dyDescent="0.25">
      <c r="A45" s="42"/>
      <c r="B45" s="43"/>
      <c r="C45" s="45"/>
      <c r="D45" s="3"/>
      <c r="E45" s="3"/>
      <c r="F45" s="13">
        <f>SUM(F42:F44)</f>
        <v>34.269039999999997</v>
      </c>
      <c r="G45" s="13">
        <f>SUM(G42:G44)</f>
        <v>65.902000000000001</v>
      </c>
    </row>
    <row r="46" spans="1:9" x14ac:dyDescent="0.25">
      <c r="A46" s="42"/>
      <c r="B46" s="43"/>
      <c r="C46" s="45"/>
      <c r="D46" s="61" t="s">
        <v>17</v>
      </c>
      <c r="E46" s="62"/>
      <c r="F46" s="63"/>
    </row>
    <row r="47" spans="1:9" ht="2.4500000000000002" customHeight="1" x14ac:dyDescent="0.25">
      <c r="A47" s="42"/>
      <c r="B47" s="43"/>
      <c r="C47" s="45"/>
      <c r="D47" s="64"/>
      <c r="E47" s="65"/>
      <c r="F47" s="66"/>
    </row>
    <row r="48" spans="1:9" x14ac:dyDescent="0.25">
      <c r="A48" s="42"/>
      <c r="B48" s="43"/>
      <c r="C48" s="45"/>
      <c r="D48" s="3"/>
      <c r="E48" s="3"/>
      <c r="F48" s="3"/>
    </row>
    <row r="49" spans="1:9" x14ac:dyDescent="0.25">
      <c r="A49" s="42"/>
      <c r="B49" s="43"/>
      <c r="C49" s="45"/>
      <c r="D49" s="58" t="s">
        <v>18</v>
      </c>
      <c r="E49" s="59"/>
      <c r="F49" s="60"/>
    </row>
    <row r="50" spans="1:9" x14ac:dyDescent="0.25">
      <c r="A50" s="42"/>
      <c r="B50" s="43"/>
      <c r="C50" s="45"/>
      <c r="D50" s="3"/>
      <c r="E50" s="3"/>
      <c r="F50" s="3"/>
    </row>
    <row r="51" spans="1:9" x14ac:dyDescent="0.25">
      <c r="A51" s="42"/>
      <c r="B51" s="43"/>
      <c r="C51" s="45"/>
      <c r="D51" s="46" t="s">
        <v>19</v>
      </c>
      <c r="E51" s="47"/>
      <c r="F51" s="48"/>
    </row>
    <row r="52" spans="1:9" ht="27" customHeight="1" x14ac:dyDescent="0.25">
      <c r="A52" s="42"/>
      <c r="B52" s="43"/>
      <c r="C52" s="45"/>
      <c r="D52" s="49"/>
      <c r="E52" s="50"/>
      <c r="F52" s="51"/>
    </row>
    <row r="53" spans="1:9" x14ac:dyDescent="0.25">
      <c r="A53" s="42"/>
      <c r="B53" s="43"/>
      <c r="C53" s="45"/>
      <c r="D53" s="8" t="s">
        <v>48</v>
      </c>
      <c r="E53" s="10" t="s">
        <v>38</v>
      </c>
      <c r="F53" s="11">
        <f>G53/H53*I53</f>
        <v>581.84047999999996</v>
      </c>
      <c r="G53" s="35">
        <v>1118.924</v>
      </c>
      <c r="H53">
        <v>100</v>
      </c>
      <c r="I53">
        <v>52</v>
      </c>
    </row>
    <row r="54" spans="1:9" x14ac:dyDescent="0.25">
      <c r="A54" s="42"/>
      <c r="B54" s="43"/>
      <c r="C54" s="45"/>
      <c r="D54" s="8" t="s">
        <v>49</v>
      </c>
      <c r="E54" s="10" t="s">
        <v>38</v>
      </c>
      <c r="F54" s="11">
        <f>G54/H53*I53</f>
        <v>2126.8176800000001</v>
      </c>
      <c r="G54" s="35">
        <v>4090.0340000000001</v>
      </c>
    </row>
    <row r="55" spans="1:9" ht="33" customHeight="1" x14ac:dyDescent="0.25">
      <c r="A55" s="42"/>
      <c r="B55" s="43"/>
      <c r="C55" s="45"/>
      <c r="D55" s="8" t="s">
        <v>34</v>
      </c>
      <c r="E55" s="10" t="s">
        <v>38</v>
      </c>
      <c r="F55" s="11">
        <f>G55/H53*I53</f>
        <v>293.10007999999999</v>
      </c>
      <c r="G55" s="35">
        <v>563.654</v>
      </c>
    </row>
    <row r="56" spans="1:9" ht="18.600000000000001" customHeight="1" x14ac:dyDescent="0.25">
      <c r="A56" s="42"/>
      <c r="B56" s="43"/>
      <c r="C56" s="45"/>
      <c r="D56" s="8" t="s">
        <v>56</v>
      </c>
      <c r="E56" s="10" t="s">
        <v>38</v>
      </c>
      <c r="F56" s="11">
        <f>G56/H53*I53</f>
        <v>303.83079999999995</v>
      </c>
      <c r="G56" s="27">
        <v>584.29</v>
      </c>
    </row>
    <row r="57" spans="1:9" x14ac:dyDescent="0.25">
      <c r="A57" s="42"/>
      <c r="B57" s="43"/>
      <c r="C57" s="45"/>
      <c r="D57" s="8" t="s">
        <v>36</v>
      </c>
      <c r="E57" s="10" t="s">
        <v>38</v>
      </c>
      <c r="F57" s="11">
        <f>G57/H53*I53</f>
        <v>293.09800000000001</v>
      </c>
      <c r="G57" s="27">
        <v>563.65</v>
      </c>
    </row>
    <row r="58" spans="1:9" x14ac:dyDescent="0.25">
      <c r="A58" s="42"/>
      <c r="B58" s="43"/>
      <c r="C58" s="45"/>
      <c r="D58" s="8" t="s">
        <v>35</v>
      </c>
      <c r="E58" s="10" t="s">
        <v>38</v>
      </c>
      <c r="F58" s="11">
        <f>G58/H53*I53</f>
        <v>1172.3868000000002</v>
      </c>
      <c r="G58" s="27">
        <v>2254.59</v>
      </c>
    </row>
    <row r="59" spans="1:9" ht="23.25" x14ac:dyDescent="0.25">
      <c r="A59" s="42"/>
      <c r="B59" s="43"/>
      <c r="C59" s="45"/>
      <c r="D59" s="8" t="s">
        <v>37</v>
      </c>
      <c r="E59" s="10" t="s">
        <v>38</v>
      </c>
      <c r="F59" s="11">
        <f>G59/H53*I53</f>
        <v>1905.124</v>
      </c>
      <c r="G59" s="27">
        <v>3663.7</v>
      </c>
    </row>
    <row r="60" spans="1:9" ht="13.15" customHeight="1" x14ac:dyDescent="0.25">
      <c r="A60" s="42"/>
      <c r="B60" s="43"/>
      <c r="C60" s="45"/>
      <c r="D60" s="10" t="s">
        <v>50</v>
      </c>
      <c r="E60" s="10" t="s">
        <v>38</v>
      </c>
      <c r="F60" s="11">
        <f>G60/H53*I53</f>
        <v>73.273200000000003</v>
      </c>
      <c r="G60" s="27">
        <v>140.91</v>
      </c>
    </row>
    <row r="61" spans="1:9" ht="13.9" customHeight="1" x14ac:dyDescent="0.25">
      <c r="A61" s="42"/>
      <c r="B61" s="43"/>
      <c r="C61" s="45"/>
      <c r="D61" s="23" t="s">
        <v>53</v>
      </c>
      <c r="E61" s="10" t="s">
        <v>38</v>
      </c>
      <c r="F61" s="18">
        <f>G61/H53*I53</f>
        <v>146.54640000000001</v>
      </c>
      <c r="G61" s="27">
        <v>281.82</v>
      </c>
    </row>
    <row r="62" spans="1:9" x14ac:dyDescent="0.25">
      <c r="A62" s="42"/>
      <c r="B62" s="43"/>
      <c r="C62" s="45"/>
      <c r="D62" s="23" t="s">
        <v>57</v>
      </c>
      <c r="E62" s="10" t="s">
        <v>38</v>
      </c>
      <c r="F62" s="18">
        <f>G62/H53*I53</f>
        <v>586.19266679999998</v>
      </c>
      <c r="G62" s="35">
        <v>1127.29359</v>
      </c>
    </row>
    <row r="63" spans="1:9" x14ac:dyDescent="0.25">
      <c r="A63" s="42"/>
      <c r="B63" s="43"/>
      <c r="C63" s="45"/>
      <c r="D63" s="23" t="s">
        <v>58</v>
      </c>
      <c r="E63" s="10" t="s">
        <v>38</v>
      </c>
      <c r="F63" s="18">
        <f>G63/H53*I53</f>
        <v>512.91759999999999</v>
      </c>
      <c r="G63" s="27">
        <v>986.38</v>
      </c>
    </row>
    <row r="64" spans="1:9" x14ac:dyDescent="0.25">
      <c r="A64" s="42"/>
      <c r="B64" s="43"/>
      <c r="C64" s="45"/>
      <c r="D64" s="16"/>
      <c r="E64" s="10"/>
      <c r="F64" s="18">
        <f>SUM(F53:F63)</f>
        <v>7995.127706799999</v>
      </c>
      <c r="G64" s="18">
        <f>SUM(G53:G63)</f>
        <v>15375.245589999999</v>
      </c>
    </row>
    <row r="65" spans="1:10" x14ac:dyDescent="0.25">
      <c r="A65" s="42"/>
      <c r="B65" s="43"/>
      <c r="C65" s="45"/>
      <c r="D65" s="58" t="s">
        <v>20</v>
      </c>
      <c r="E65" s="59"/>
      <c r="F65" s="60"/>
    </row>
    <row r="66" spans="1:10" ht="25.9" customHeight="1" x14ac:dyDescent="0.25">
      <c r="A66" s="42"/>
      <c r="B66" s="43"/>
      <c r="C66" s="45"/>
      <c r="D66" s="8" t="s">
        <v>39</v>
      </c>
      <c r="E66" s="10" t="s">
        <v>44</v>
      </c>
      <c r="F66" s="15">
        <f>G66/H66*I66</f>
        <v>65.329679999999996</v>
      </c>
      <c r="G66" s="35">
        <v>125.634</v>
      </c>
      <c r="H66">
        <v>100</v>
      </c>
      <c r="I66">
        <v>52</v>
      </c>
    </row>
    <row r="67" spans="1:10" ht="15.6" customHeight="1" x14ac:dyDescent="0.25">
      <c r="A67" s="42"/>
      <c r="B67" s="43"/>
      <c r="C67" s="45"/>
      <c r="D67" s="8" t="s">
        <v>40</v>
      </c>
      <c r="E67" s="10" t="s">
        <v>44</v>
      </c>
      <c r="F67" s="15">
        <f>G67/H66*I66</f>
        <v>25.939679999999999</v>
      </c>
      <c r="G67" s="33">
        <v>49.884</v>
      </c>
    </row>
    <row r="68" spans="1:10" ht="24.6" customHeight="1" x14ac:dyDescent="0.25">
      <c r="A68" s="42"/>
      <c r="B68" s="43"/>
      <c r="C68" s="45"/>
      <c r="D68" s="8" t="s">
        <v>59</v>
      </c>
      <c r="E68" s="10" t="s">
        <v>44</v>
      </c>
      <c r="F68" s="15">
        <f>G68/H66*I66</f>
        <v>19.632079999999998</v>
      </c>
      <c r="G68" s="33">
        <v>37.753999999999998</v>
      </c>
    </row>
    <row r="69" spans="1:10" x14ac:dyDescent="0.25">
      <c r="A69" s="42"/>
      <c r="B69" s="43"/>
      <c r="C69" s="45"/>
      <c r="D69" s="8" t="s">
        <v>41</v>
      </c>
      <c r="E69" s="10" t="s">
        <v>44</v>
      </c>
      <c r="F69" s="12">
        <f>G69/H66*I66</f>
        <v>0.9775999999999998</v>
      </c>
      <c r="G69" s="24">
        <v>1.88</v>
      </c>
    </row>
    <row r="70" spans="1:10" x14ac:dyDescent="0.25">
      <c r="A70" s="42"/>
      <c r="B70" s="43"/>
      <c r="C70" s="45"/>
      <c r="D70" s="8" t="s">
        <v>42</v>
      </c>
      <c r="E70" s="10" t="s">
        <v>44</v>
      </c>
      <c r="F70" s="12">
        <f>G70/H66*I66</f>
        <v>132.50328000000002</v>
      </c>
      <c r="G70" s="33">
        <v>254.81399999999999</v>
      </c>
    </row>
    <row r="71" spans="1:10" ht="17.45" customHeight="1" x14ac:dyDescent="0.25">
      <c r="A71" s="71"/>
      <c r="B71" s="72"/>
      <c r="C71" s="73"/>
      <c r="D71" s="8" t="s">
        <v>43</v>
      </c>
      <c r="E71" s="10" t="s">
        <v>44</v>
      </c>
      <c r="F71" s="12">
        <f>G71/H66*I66</f>
        <v>42.099199999999996</v>
      </c>
      <c r="G71" s="24">
        <v>80.959999999999994</v>
      </c>
    </row>
    <row r="72" spans="1:10" hidden="1" x14ac:dyDescent="0.25">
      <c r="A72" s="20"/>
      <c r="B72" s="21"/>
      <c r="C72" s="22"/>
      <c r="D72" s="8"/>
      <c r="E72" s="10"/>
      <c r="F72" s="12"/>
      <c r="G72" s="24"/>
    </row>
    <row r="73" spans="1:10" ht="23.25" x14ac:dyDescent="0.25">
      <c r="A73" s="20"/>
      <c r="B73" s="21"/>
      <c r="C73" s="22"/>
      <c r="D73" s="8" t="s">
        <v>54</v>
      </c>
      <c r="E73" s="10" t="s">
        <v>44</v>
      </c>
      <c r="F73" s="12">
        <f>G73/H66*I66</f>
        <v>9.7968000000000011</v>
      </c>
      <c r="G73" s="24">
        <v>18.84</v>
      </c>
    </row>
    <row r="74" spans="1:10" x14ac:dyDescent="0.25">
      <c r="A74" s="38"/>
      <c r="B74" s="39"/>
      <c r="C74" s="3"/>
      <c r="D74" s="3"/>
      <c r="E74" s="3"/>
      <c r="F74" s="13">
        <f>SUM(F66:F73)</f>
        <v>296.27832000000001</v>
      </c>
      <c r="G74" s="13">
        <f>SUM(G66:G73)</f>
        <v>569.76600000000008</v>
      </c>
    </row>
    <row r="75" spans="1:10" x14ac:dyDescent="0.25">
      <c r="A75" s="38"/>
      <c r="B75" s="39"/>
      <c r="C75" s="3"/>
      <c r="D75" s="1"/>
      <c r="E75" s="1"/>
      <c r="F75" s="19">
        <f>F27+F39+F45+F64+F74</f>
        <v>10900.009946799999</v>
      </c>
      <c r="G75" s="37">
        <f>F75*J8</f>
        <v>2834002.5861679995</v>
      </c>
    </row>
    <row r="77" spans="1:10" ht="60" x14ac:dyDescent="0.25">
      <c r="A77" s="67" t="s">
        <v>0</v>
      </c>
      <c r="B77" s="68"/>
      <c r="C77" s="6" t="s">
        <v>1</v>
      </c>
      <c r="D77" s="6" t="s">
        <v>2</v>
      </c>
      <c r="E77" s="6" t="s">
        <v>3</v>
      </c>
      <c r="F77" s="7" t="s">
        <v>4</v>
      </c>
      <c r="J77" s="31">
        <v>8</v>
      </c>
    </row>
    <row r="78" spans="1:10" x14ac:dyDescent="0.25">
      <c r="A78" s="69">
        <v>1</v>
      </c>
      <c r="B78" s="70"/>
      <c r="C78" s="4">
        <v>2</v>
      </c>
      <c r="D78" s="2">
        <v>3</v>
      </c>
      <c r="E78" s="3">
        <v>4</v>
      </c>
      <c r="F78" s="3">
        <v>5</v>
      </c>
    </row>
    <row r="79" spans="1:10" x14ac:dyDescent="0.25">
      <c r="A79" s="40" t="s">
        <v>45</v>
      </c>
      <c r="B79" s="41"/>
      <c r="C79" s="44" t="s">
        <v>75</v>
      </c>
      <c r="D79" s="46" t="s">
        <v>5</v>
      </c>
      <c r="E79" s="47"/>
      <c r="F79" s="48"/>
    </row>
    <row r="80" spans="1:10" x14ac:dyDescent="0.25">
      <c r="A80" s="42"/>
      <c r="B80" s="43"/>
      <c r="C80" s="45"/>
      <c r="D80" s="49"/>
      <c r="E80" s="50"/>
      <c r="F80" s="51"/>
    </row>
    <row r="81" spans="1:9" x14ac:dyDescent="0.25">
      <c r="A81" s="42"/>
      <c r="B81" s="43"/>
      <c r="C81" s="45"/>
      <c r="D81" s="46" t="s">
        <v>6</v>
      </c>
      <c r="E81" s="47"/>
      <c r="F81" s="48"/>
    </row>
    <row r="82" spans="1:9" x14ac:dyDescent="0.25">
      <c r="A82" s="42"/>
      <c r="B82" s="43"/>
      <c r="C82" s="45"/>
      <c r="D82" s="49"/>
      <c r="E82" s="50"/>
      <c r="F82" s="51"/>
    </row>
    <row r="83" spans="1:9" x14ac:dyDescent="0.25">
      <c r="A83" s="42"/>
      <c r="B83" s="43"/>
      <c r="C83" s="45"/>
      <c r="D83" s="5"/>
      <c r="E83" s="5"/>
      <c r="F83" s="1"/>
    </row>
    <row r="84" spans="1:9" x14ac:dyDescent="0.25">
      <c r="A84" s="42"/>
      <c r="B84" s="43"/>
      <c r="C84" s="45"/>
      <c r="D84" s="46" t="s">
        <v>7</v>
      </c>
      <c r="E84" s="47"/>
      <c r="F84" s="48"/>
    </row>
    <row r="85" spans="1:9" x14ac:dyDescent="0.25">
      <c r="A85" s="42"/>
      <c r="B85" s="43"/>
      <c r="C85" s="45"/>
      <c r="D85" s="52"/>
      <c r="E85" s="53"/>
      <c r="F85" s="54"/>
    </row>
    <row r="86" spans="1:9" x14ac:dyDescent="0.25">
      <c r="A86" s="42"/>
      <c r="B86" s="43"/>
      <c r="C86" s="45"/>
      <c r="D86" s="49"/>
      <c r="E86" s="50"/>
      <c r="F86" s="51"/>
    </row>
    <row r="87" spans="1:9" x14ac:dyDescent="0.25">
      <c r="A87" s="42"/>
      <c r="B87" s="43"/>
      <c r="C87" s="45"/>
      <c r="D87" s="3"/>
      <c r="E87" s="3"/>
      <c r="F87" s="3"/>
    </row>
    <row r="88" spans="1:9" x14ac:dyDescent="0.25">
      <c r="A88" s="42"/>
      <c r="B88" s="43"/>
      <c r="C88" s="45"/>
      <c r="D88" s="55" t="s">
        <v>8</v>
      </c>
      <c r="E88" s="56"/>
      <c r="F88" s="57"/>
    </row>
    <row r="89" spans="1:9" x14ac:dyDescent="0.25">
      <c r="A89" s="42"/>
      <c r="B89" s="43"/>
      <c r="C89" s="45"/>
      <c r="D89" s="3"/>
      <c r="E89" s="3"/>
      <c r="F89" s="3"/>
    </row>
    <row r="90" spans="1:9" x14ac:dyDescent="0.25">
      <c r="A90" s="42"/>
      <c r="B90" s="43"/>
      <c r="C90" s="45"/>
      <c r="D90" s="58" t="s">
        <v>9</v>
      </c>
      <c r="E90" s="59"/>
      <c r="F90" s="60"/>
    </row>
    <row r="91" spans="1:9" x14ac:dyDescent="0.25">
      <c r="A91" s="42"/>
      <c r="B91" s="43"/>
      <c r="C91" s="45"/>
      <c r="D91" s="58" t="s">
        <v>10</v>
      </c>
      <c r="E91" s="59"/>
      <c r="F91" s="60"/>
    </row>
    <row r="92" spans="1:9" x14ac:dyDescent="0.25">
      <c r="A92" s="42"/>
      <c r="B92" s="43"/>
      <c r="C92" s="45"/>
      <c r="D92" s="10" t="s">
        <v>11</v>
      </c>
      <c r="E92" s="10" t="s">
        <v>21</v>
      </c>
      <c r="F92" s="11">
        <f>G92/H92*I92</f>
        <v>344.78807999999998</v>
      </c>
      <c r="G92" s="34">
        <v>663.05399999999997</v>
      </c>
      <c r="H92">
        <v>100</v>
      </c>
      <c r="I92">
        <v>52</v>
      </c>
    </row>
    <row r="93" spans="1:9" x14ac:dyDescent="0.25">
      <c r="A93" s="42"/>
      <c r="B93" s="43"/>
      <c r="C93" s="45"/>
      <c r="D93" s="8" t="s">
        <v>12</v>
      </c>
      <c r="E93" s="10" t="s">
        <v>22</v>
      </c>
      <c r="F93" s="11">
        <f>G93/H92*I92</f>
        <v>1692.0591999999999</v>
      </c>
      <c r="G93">
        <v>3253.96</v>
      </c>
    </row>
    <row r="94" spans="1:9" ht="23.25" x14ac:dyDescent="0.25">
      <c r="A94" s="42"/>
      <c r="B94" s="43"/>
      <c r="C94" s="45"/>
      <c r="D94" s="8" t="s">
        <v>13</v>
      </c>
      <c r="E94" s="10" t="s">
        <v>23</v>
      </c>
      <c r="F94" s="11">
        <f>G94/H92*I92</f>
        <v>155.55799999999999</v>
      </c>
      <c r="G94">
        <v>299.14999999999998</v>
      </c>
    </row>
    <row r="95" spans="1:9" x14ac:dyDescent="0.25">
      <c r="A95" s="42"/>
      <c r="B95" s="43"/>
      <c r="C95" s="45"/>
      <c r="D95" s="10" t="s">
        <v>14</v>
      </c>
      <c r="E95" s="10" t="s">
        <v>23</v>
      </c>
      <c r="F95" s="11">
        <f>G95/H92*I92</f>
        <v>115.60120000000001</v>
      </c>
      <c r="G95">
        <v>222.31</v>
      </c>
    </row>
    <row r="96" spans="1:9" x14ac:dyDescent="0.25">
      <c r="A96" s="42"/>
      <c r="B96" s="43"/>
      <c r="C96" s="45"/>
      <c r="D96" s="16"/>
      <c r="E96" s="17"/>
      <c r="F96" s="18">
        <f>SUM(F92:F95)</f>
        <v>2308.00648</v>
      </c>
    </row>
    <row r="97" spans="1:9" ht="15" customHeight="1" x14ac:dyDescent="0.25">
      <c r="A97" s="42"/>
      <c r="B97" s="43"/>
      <c r="C97" s="45"/>
      <c r="D97" s="55" t="s">
        <v>15</v>
      </c>
      <c r="E97" s="56"/>
      <c r="F97" s="57"/>
    </row>
    <row r="98" spans="1:9" x14ac:dyDescent="0.25">
      <c r="A98" s="42"/>
      <c r="B98" s="43"/>
      <c r="C98" s="45"/>
      <c r="D98" s="8" t="s">
        <v>24</v>
      </c>
      <c r="E98" s="9" t="s">
        <v>31</v>
      </c>
      <c r="F98" s="14">
        <f>G98/H92*I92</f>
        <v>19.4116</v>
      </c>
      <c r="G98" s="24">
        <v>37.33</v>
      </c>
    </row>
    <row r="99" spans="1:9" ht="37.15" customHeight="1" x14ac:dyDescent="0.25">
      <c r="A99" s="42"/>
      <c r="B99" s="43"/>
      <c r="C99" s="45"/>
      <c r="D99" s="8" t="s">
        <v>25</v>
      </c>
      <c r="E99" s="9" t="s">
        <v>31</v>
      </c>
      <c r="F99" s="14">
        <f>G99/H92*I92</f>
        <v>23.035999999999998</v>
      </c>
      <c r="G99" s="24">
        <v>44.3</v>
      </c>
    </row>
    <row r="100" spans="1:9" ht="21.6" customHeight="1" x14ac:dyDescent="0.25">
      <c r="A100" s="42"/>
      <c r="B100" s="43"/>
      <c r="C100" s="45"/>
      <c r="D100" s="8" t="s">
        <v>27</v>
      </c>
      <c r="E100" s="9" t="s">
        <v>31</v>
      </c>
      <c r="F100" s="12">
        <f>G100/H92*I92</f>
        <v>39.514799999999994</v>
      </c>
      <c r="G100" s="24">
        <v>75.989999999999995</v>
      </c>
    </row>
    <row r="101" spans="1:9" ht="72.599999999999994" customHeight="1" x14ac:dyDescent="0.25">
      <c r="A101" s="42"/>
      <c r="B101" s="43"/>
      <c r="C101" s="45"/>
      <c r="D101" s="8" t="s">
        <v>28</v>
      </c>
      <c r="E101" s="9" t="s">
        <v>31</v>
      </c>
      <c r="F101" s="12">
        <f>G101/H92*I92</f>
        <v>31.6004</v>
      </c>
      <c r="G101" s="24">
        <v>60.77</v>
      </c>
    </row>
    <row r="102" spans="1:9" ht="16.899999999999999" customHeight="1" x14ac:dyDescent="0.25">
      <c r="A102" s="42"/>
      <c r="B102" s="43"/>
      <c r="C102" s="45"/>
      <c r="D102" s="8" t="s">
        <v>29</v>
      </c>
      <c r="E102" s="9" t="s">
        <v>31</v>
      </c>
      <c r="F102" s="12">
        <f>G102/H92*I92</f>
        <v>36.5976</v>
      </c>
      <c r="G102" s="24">
        <v>70.38</v>
      </c>
    </row>
    <row r="103" spans="1:9" ht="16.149999999999999" customHeight="1" x14ac:dyDescent="0.25">
      <c r="A103" s="42"/>
      <c r="B103" s="43"/>
      <c r="C103" s="45"/>
      <c r="D103" s="8" t="s">
        <v>26</v>
      </c>
      <c r="E103" s="9" t="s">
        <v>31</v>
      </c>
      <c r="F103" s="12">
        <f>G103/H92*I92</f>
        <v>26.129999999999995</v>
      </c>
      <c r="G103" s="24">
        <v>50.25</v>
      </c>
    </row>
    <row r="104" spans="1:9" ht="34.5" x14ac:dyDescent="0.25">
      <c r="A104" s="42"/>
      <c r="B104" s="43"/>
      <c r="C104" s="45"/>
      <c r="D104" s="8" t="s">
        <v>46</v>
      </c>
      <c r="E104" s="9" t="s">
        <v>31</v>
      </c>
      <c r="F104" s="12">
        <f>G104/H92*I92</f>
        <v>39.197599999999994</v>
      </c>
      <c r="G104" s="24">
        <v>75.38</v>
      </c>
    </row>
    <row r="105" spans="1:9" ht="34.5" x14ac:dyDescent="0.25">
      <c r="A105" s="42"/>
      <c r="B105" s="43"/>
      <c r="C105" s="45"/>
      <c r="D105" s="8" t="s">
        <v>30</v>
      </c>
      <c r="E105" s="9" t="s">
        <v>31</v>
      </c>
      <c r="F105" s="12">
        <f>G105/H92*I92</f>
        <v>22.75</v>
      </c>
      <c r="G105" s="24">
        <v>43.75</v>
      </c>
    </row>
    <row r="106" spans="1:9" ht="23.25" x14ac:dyDescent="0.25">
      <c r="A106" s="42"/>
      <c r="B106" s="43"/>
      <c r="C106" s="45"/>
      <c r="D106" s="8" t="s">
        <v>71</v>
      </c>
      <c r="E106" s="9" t="s">
        <v>31</v>
      </c>
      <c r="F106" s="12">
        <f>G106/H92*I92</f>
        <v>26.129999999999995</v>
      </c>
      <c r="G106" s="24">
        <v>50.25</v>
      </c>
    </row>
    <row r="107" spans="1:9" ht="23.25" x14ac:dyDescent="0.25">
      <c r="A107" s="42"/>
      <c r="B107" s="43"/>
      <c r="C107" s="45"/>
      <c r="D107" s="8" t="s">
        <v>70</v>
      </c>
      <c r="E107" s="9" t="s">
        <v>31</v>
      </c>
      <c r="F107" s="12">
        <f>G107/H92*I92</f>
        <v>1.9603999999999999</v>
      </c>
      <c r="G107" s="24">
        <v>3.77</v>
      </c>
    </row>
    <row r="108" spans="1:9" ht="15" customHeight="1" x14ac:dyDescent="0.25">
      <c r="A108" s="42"/>
      <c r="B108" s="43"/>
      <c r="C108" s="45"/>
      <c r="D108" s="3"/>
      <c r="E108" s="3"/>
      <c r="F108" s="13">
        <f>F98+F99+F100+F101+F102+F104+F105+F107+F103+F106</f>
        <v>266.32839999999999</v>
      </c>
      <c r="G108" s="13">
        <f>G98+G99+G100+G101+G102+G104+G105+G107+G103+G106</f>
        <v>512.16999999999996</v>
      </c>
    </row>
    <row r="109" spans="1:9" x14ac:dyDescent="0.25">
      <c r="A109" s="42"/>
      <c r="B109" s="43"/>
      <c r="C109" s="45"/>
      <c r="D109" s="46" t="s">
        <v>16</v>
      </c>
      <c r="E109" s="47"/>
      <c r="F109" s="48"/>
    </row>
    <row r="110" spans="1:9" x14ac:dyDescent="0.25">
      <c r="A110" s="42"/>
      <c r="B110" s="43"/>
      <c r="C110" s="45"/>
      <c r="D110" s="49"/>
      <c r="E110" s="50"/>
      <c r="F110" s="51"/>
    </row>
    <row r="111" spans="1:9" ht="23.25" x14ac:dyDescent="0.25">
      <c r="A111" s="42"/>
      <c r="B111" s="43"/>
      <c r="C111" s="45"/>
      <c r="D111" s="8" t="s">
        <v>32</v>
      </c>
      <c r="E111" s="10" t="s">
        <v>31</v>
      </c>
      <c r="F111" s="11">
        <f>G111/H111*I111</f>
        <v>7.5691199999999998</v>
      </c>
      <c r="G111" s="34">
        <v>14.555999999999999</v>
      </c>
      <c r="H111">
        <v>100</v>
      </c>
      <c r="I111">
        <v>52</v>
      </c>
    </row>
    <row r="112" spans="1:9" ht="23.25" x14ac:dyDescent="0.25">
      <c r="A112" s="42"/>
      <c r="B112" s="43"/>
      <c r="C112" s="45"/>
      <c r="D112" s="8" t="s">
        <v>33</v>
      </c>
      <c r="E112" s="10" t="s">
        <v>31</v>
      </c>
      <c r="F112" s="11">
        <f>G112/H111*I111</f>
        <v>7.1011200000000008</v>
      </c>
      <c r="G112" s="34">
        <v>13.656000000000001</v>
      </c>
    </row>
    <row r="113" spans="1:9" ht="23.25" x14ac:dyDescent="0.25">
      <c r="A113" s="42"/>
      <c r="B113" s="43"/>
      <c r="C113" s="45"/>
      <c r="D113" s="8" t="s">
        <v>47</v>
      </c>
      <c r="E113" s="10" t="s">
        <v>31</v>
      </c>
      <c r="F113" s="11">
        <f>G113/H111*I111</f>
        <v>19.598799999999997</v>
      </c>
      <c r="G113">
        <v>37.69</v>
      </c>
    </row>
    <row r="114" spans="1:9" x14ac:dyDescent="0.25">
      <c r="A114" s="42"/>
      <c r="B114" s="43"/>
      <c r="C114" s="45"/>
      <c r="D114" s="3"/>
      <c r="E114" s="3"/>
      <c r="F114" s="13">
        <f>SUM(F111:F113)</f>
        <v>34.269039999999997</v>
      </c>
    </row>
    <row r="115" spans="1:9" x14ac:dyDescent="0.25">
      <c r="A115" s="42"/>
      <c r="B115" s="43"/>
      <c r="C115" s="45"/>
      <c r="D115" s="61" t="s">
        <v>17</v>
      </c>
      <c r="E115" s="62"/>
      <c r="F115" s="63"/>
    </row>
    <row r="116" spans="1:9" ht="3" customHeight="1" x14ac:dyDescent="0.25">
      <c r="A116" s="42"/>
      <c r="B116" s="43"/>
      <c r="C116" s="45"/>
      <c r="D116" s="64"/>
      <c r="E116" s="65"/>
      <c r="F116" s="66"/>
    </row>
    <row r="117" spans="1:9" x14ac:dyDescent="0.25">
      <c r="A117" s="42"/>
      <c r="B117" s="43"/>
      <c r="C117" s="45"/>
      <c r="D117" s="3"/>
      <c r="E117" s="3"/>
      <c r="F117" s="3"/>
    </row>
    <row r="118" spans="1:9" x14ac:dyDescent="0.25">
      <c r="A118" s="42"/>
      <c r="B118" s="43"/>
      <c r="C118" s="45"/>
      <c r="D118" s="58" t="s">
        <v>18</v>
      </c>
      <c r="E118" s="59"/>
      <c r="F118" s="60"/>
    </row>
    <row r="119" spans="1:9" x14ac:dyDescent="0.25">
      <c r="A119" s="42"/>
      <c r="B119" s="43"/>
      <c r="C119" s="45"/>
      <c r="D119" s="3"/>
      <c r="E119" s="3"/>
      <c r="F119" s="3"/>
    </row>
    <row r="120" spans="1:9" ht="15" customHeight="1" x14ac:dyDescent="0.25">
      <c r="A120" s="42"/>
      <c r="B120" s="43"/>
      <c r="C120" s="45"/>
      <c r="D120" s="46" t="s">
        <v>19</v>
      </c>
      <c r="E120" s="47"/>
      <c r="F120" s="48"/>
    </row>
    <row r="121" spans="1:9" x14ac:dyDescent="0.25">
      <c r="A121" s="42"/>
      <c r="B121" s="43"/>
      <c r="C121" s="45"/>
      <c r="D121" s="49"/>
      <c r="E121" s="50"/>
      <c r="F121" s="51"/>
    </row>
    <row r="122" spans="1:9" x14ac:dyDescent="0.25">
      <c r="A122" s="42"/>
      <c r="B122" s="43"/>
      <c r="C122" s="45"/>
      <c r="D122" s="8" t="s">
        <v>48</v>
      </c>
      <c r="E122" s="10" t="s">
        <v>38</v>
      </c>
      <c r="F122" s="11">
        <f>G122/H122*I122</f>
        <v>581.84047999999996</v>
      </c>
      <c r="G122" s="35">
        <v>1118.924</v>
      </c>
      <c r="H122">
        <v>100</v>
      </c>
      <c r="I122">
        <v>52</v>
      </c>
    </row>
    <row r="123" spans="1:9" x14ac:dyDescent="0.25">
      <c r="A123" s="42"/>
      <c r="B123" s="43"/>
      <c r="C123" s="45"/>
      <c r="D123" s="8" t="s">
        <v>49</v>
      </c>
      <c r="E123" s="10" t="s">
        <v>38</v>
      </c>
      <c r="F123" s="11">
        <f>G123/H122*I122</f>
        <v>2126.8176800000001</v>
      </c>
      <c r="G123" s="35">
        <v>4090.0340000000001</v>
      </c>
    </row>
    <row r="124" spans="1:9" ht="34.9" customHeight="1" x14ac:dyDescent="0.25">
      <c r="A124" s="42"/>
      <c r="B124" s="43"/>
      <c r="C124" s="45"/>
      <c r="D124" s="8" t="s">
        <v>34</v>
      </c>
      <c r="E124" s="10" t="s">
        <v>38</v>
      </c>
      <c r="F124" s="11">
        <f>G124/H122*I122</f>
        <v>293.10007999999999</v>
      </c>
      <c r="G124" s="35">
        <v>563.654</v>
      </c>
    </row>
    <row r="125" spans="1:9" ht="18" customHeight="1" x14ac:dyDescent="0.25">
      <c r="A125" s="42"/>
      <c r="B125" s="43"/>
      <c r="C125" s="45"/>
      <c r="D125" s="8" t="s">
        <v>56</v>
      </c>
      <c r="E125" s="10" t="s">
        <v>38</v>
      </c>
      <c r="F125" s="11">
        <f>G125/H122*I122</f>
        <v>303.83079999999995</v>
      </c>
      <c r="G125" s="27">
        <v>584.29</v>
      </c>
    </row>
    <row r="126" spans="1:9" ht="13.9" customHeight="1" x14ac:dyDescent="0.25">
      <c r="A126" s="42"/>
      <c r="B126" s="43"/>
      <c r="C126" s="45"/>
      <c r="D126" s="8" t="s">
        <v>36</v>
      </c>
      <c r="E126" s="10" t="s">
        <v>38</v>
      </c>
      <c r="F126" s="11">
        <f>G126/H122*I122</f>
        <v>293.09800000000001</v>
      </c>
      <c r="G126" s="27">
        <v>563.65</v>
      </c>
    </row>
    <row r="127" spans="1:9" x14ac:dyDescent="0.25">
      <c r="A127" s="42"/>
      <c r="B127" s="43"/>
      <c r="C127" s="45"/>
      <c r="D127" s="8" t="s">
        <v>35</v>
      </c>
      <c r="E127" s="10" t="s">
        <v>38</v>
      </c>
      <c r="F127" s="11">
        <f>G127/H122*I122</f>
        <v>1172.3868000000002</v>
      </c>
      <c r="G127" s="27">
        <v>2254.59</v>
      </c>
    </row>
    <row r="128" spans="1:9" ht="23.25" x14ac:dyDescent="0.25">
      <c r="A128" s="42"/>
      <c r="B128" s="43"/>
      <c r="C128" s="45"/>
      <c r="D128" s="8" t="s">
        <v>37</v>
      </c>
      <c r="E128" s="10" t="s">
        <v>38</v>
      </c>
      <c r="F128" s="11">
        <f>G128/H122*I122</f>
        <v>1905.124</v>
      </c>
      <c r="G128" s="27">
        <v>3663.7</v>
      </c>
    </row>
    <row r="129" spans="1:9" x14ac:dyDescent="0.25">
      <c r="A129" s="42"/>
      <c r="B129" s="43"/>
      <c r="C129" s="45"/>
      <c r="D129" s="10" t="s">
        <v>50</v>
      </c>
      <c r="E129" s="10" t="s">
        <v>38</v>
      </c>
      <c r="F129" s="11">
        <f>G129/H122*I122</f>
        <v>73.273200000000003</v>
      </c>
      <c r="G129" s="27">
        <v>140.91</v>
      </c>
    </row>
    <row r="130" spans="1:9" ht="13.15" customHeight="1" x14ac:dyDescent="0.25">
      <c r="A130" s="42"/>
      <c r="B130" s="43"/>
      <c r="C130" s="45"/>
      <c r="D130" s="23" t="s">
        <v>53</v>
      </c>
      <c r="E130" s="10" t="s">
        <v>38</v>
      </c>
      <c r="F130" s="18">
        <f>G130/H122*I122</f>
        <v>146.54640000000001</v>
      </c>
      <c r="G130" s="27">
        <v>281.82</v>
      </c>
    </row>
    <row r="131" spans="1:9" x14ac:dyDescent="0.25">
      <c r="A131" s="42"/>
      <c r="B131" s="43"/>
      <c r="C131" s="45"/>
      <c r="D131" s="23" t="s">
        <v>57</v>
      </c>
      <c r="E131" s="10" t="s">
        <v>38</v>
      </c>
      <c r="F131" s="18">
        <f>G131/H122*I122</f>
        <v>586.19266679999998</v>
      </c>
      <c r="G131" s="35">
        <v>1127.29359</v>
      </c>
    </row>
    <row r="132" spans="1:9" ht="15.6" customHeight="1" x14ac:dyDescent="0.25">
      <c r="A132" s="42"/>
      <c r="B132" s="43"/>
      <c r="C132" s="45"/>
      <c r="D132" s="23" t="s">
        <v>58</v>
      </c>
      <c r="E132" s="10" t="s">
        <v>38</v>
      </c>
      <c r="F132" s="18">
        <f>G132/H122*I122</f>
        <v>512.91759999999999</v>
      </c>
      <c r="G132" s="27">
        <v>986.38</v>
      </c>
    </row>
    <row r="133" spans="1:9" ht="15.6" customHeight="1" x14ac:dyDescent="0.25">
      <c r="A133" s="42"/>
      <c r="B133" s="43"/>
      <c r="C133" s="45"/>
      <c r="D133" s="16"/>
      <c r="E133" s="10"/>
      <c r="F133" s="18">
        <f>SUM(F122:F132)</f>
        <v>7995.127706799999</v>
      </c>
    </row>
    <row r="134" spans="1:9" ht="14.45" customHeight="1" x14ac:dyDescent="0.25">
      <c r="A134" s="42"/>
      <c r="B134" s="43"/>
      <c r="C134" s="45"/>
      <c r="D134" s="58" t="s">
        <v>20</v>
      </c>
      <c r="E134" s="59"/>
      <c r="F134" s="60"/>
    </row>
    <row r="135" spans="1:9" ht="26.45" customHeight="1" x14ac:dyDescent="0.25">
      <c r="A135" s="42"/>
      <c r="B135" s="43"/>
      <c r="C135" s="45"/>
      <c r="D135" s="8" t="s">
        <v>39</v>
      </c>
      <c r="E135" s="10" t="s">
        <v>44</v>
      </c>
      <c r="F135" s="15">
        <f>G135/H135*I135</f>
        <v>65.329679999999996</v>
      </c>
      <c r="G135" s="35">
        <v>125.634</v>
      </c>
      <c r="H135">
        <v>100</v>
      </c>
      <c r="I135">
        <v>52</v>
      </c>
    </row>
    <row r="136" spans="1:9" ht="17.45" customHeight="1" x14ac:dyDescent="0.25">
      <c r="A136" s="42"/>
      <c r="B136" s="43"/>
      <c r="C136" s="45"/>
      <c r="D136" s="8" t="s">
        <v>40</v>
      </c>
      <c r="E136" s="10" t="s">
        <v>44</v>
      </c>
      <c r="F136" s="15">
        <f>G136/H135*I135</f>
        <v>25.939679999999999</v>
      </c>
      <c r="G136" s="33">
        <v>49.884</v>
      </c>
    </row>
    <row r="137" spans="1:9" ht="25.9" customHeight="1" x14ac:dyDescent="0.25">
      <c r="A137" s="42"/>
      <c r="B137" s="43"/>
      <c r="C137" s="45"/>
      <c r="D137" s="8" t="s">
        <v>59</v>
      </c>
      <c r="E137" s="10" t="s">
        <v>44</v>
      </c>
      <c r="F137" s="15">
        <f>G137/H135*I135</f>
        <v>19.63</v>
      </c>
      <c r="G137" s="24">
        <v>37.75</v>
      </c>
    </row>
    <row r="138" spans="1:9" x14ac:dyDescent="0.25">
      <c r="A138" s="42"/>
      <c r="B138" s="43"/>
      <c r="C138" s="45"/>
      <c r="D138" s="8" t="s">
        <v>41</v>
      </c>
      <c r="E138" s="10" t="s">
        <v>44</v>
      </c>
      <c r="F138" s="12">
        <f>G138/H135*I135</f>
        <v>0.9775999999999998</v>
      </c>
      <c r="G138" s="24">
        <v>1.88</v>
      </c>
    </row>
    <row r="139" spans="1:9" x14ac:dyDescent="0.25">
      <c r="A139" s="42"/>
      <c r="B139" s="43"/>
      <c r="C139" s="45"/>
      <c r="D139" s="8" t="s">
        <v>42</v>
      </c>
      <c r="E139" s="10" t="s">
        <v>44</v>
      </c>
      <c r="F139" s="12">
        <f>G139/H135*I135</f>
        <v>132.50328000000002</v>
      </c>
      <c r="G139" s="33">
        <v>254.81399999999999</v>
      </c>
    </row>
    <row r="140" spans="1:9" ht="14.45" customHeight="1" x14ac:dyDescent="0.25">
      <c r="A140" s="42"/>
      <c r="B140" s="43"/>
      <c r="C140" s="45"/>
      <c r="D140" s="8" t="s">
        <v>43</v>
      </c>
      <c r="E140" s="10" t="s">
        <v>44</v>
      </c>
      <c r="F140" s="12">
        <f>G140/H135*I135</f>
        <v>42.101280000000003</v>
      </c>
      <c r="G140" s="33">
        <v>80.963999999999999</v>
      </c>
    </row>
    <row r="141" spans="1:9" ht="23.25" x14ac:dyDescent="0.25">
      <c r="A141" s="42"/>
      <c r="B141" s="43"/>
      <c r="C141" s="45"/>
      <c r="D141" s="8" t="s">
        <v>54</v>
      </c>
      <c r="E141" s="10" t="s">
        <v>44</v>
      </c>
      <c r="F141" s="12">
        <f>G141/H135*I135</f>
        <v>9.7968000000000011</v>
      </c>
      <c r="G141" s="24">
        <v>18.84</v>
      </c>
    </row>
    <row r="142" spans="1:9" ht="17.45" customHeight="1" x14ac:dyDescent="0.25">
      <c r="A142" s="42"/>
      <c r="B142" s="43"/>
      <c r="C142" s="45"/>
      <c r="D142" s="3"/>
      <c r="E142" s="3"/>
      <c r="F142" s="13">
        <f>SUM(F135:F141)</f>
        <v>296.27832000000006</v>
      </c>
      <c r="G142" s="13">
        <f>SUM(G135:G141)</f>
        <v>569.76599999999996</v>
      </c>
    </row>
    <row r="143" spans="1:9" x14ac:dyDescent="0.25">
      <c r="A143" s="38"/>
      <c r="B143" s="39"/>
      <c r="C143" s="3"/>
      <c r="D143" s="1"/>
      <c r="E143" s="1"/>
      <c r="F143" s="19">
        <f>F96+F108+F114+F133+F142</f>
        <v>10900.009946799999</v>
      </c>
      <c r="G143" s="37">
        <f>F143*J77</f>
        <v>87200.079574399992</v>
      </c>
    </row>
    <row r="145" spans="1:10" ht="60" x14ac:dyDescent="0.25">
      <c r="A145" s="67" t="s">
        <v>0</v>
      </c>
      <c r="B145" s="68"/>
      <c r="C145" s="6" t="s">
        <v>1</v>
      </c>
      <c r="D145" s="6" t="s">
        <v>2</v>
      </c>
      <c r="E145" s="6" t="s">
        <v>3</v>
      </c>
      <c r="F145" s="7" t="s">
        <v>4</v>
      </c>
      <c r="J145" s="31">
        <v>35</v>
      </c>
    </row>
    <row r="146" spans="1:10" x14ac:dyDescent="0.25">
      <c r="A146" s="69">
        <v>1</v>
      </c>
      <c r="B146" s="70"/>
      <c r="C146" s="4">
        <v>2</v>
      </c>
      <c r="D146" s="2">
        <v>3</v>
      </c>
      <c r="E146" s="3">
        <v>4</v>
      </c>
      <c r="F146" s="3">
        <v>5</v>
      </c>
    </row>
    <row r="147" spans="1:10" x14ac:dyDescent="0.25">
      <c r="A147" s="40" t="s">
        <v>45</v>
      </c>
      <c r="B147" s="41"/>
      <c r="C147" s="44" t="s">
        <v>76</v>
      </c>
      <c r="D147" s="46" t="s">
        <v>5</v>
      </c>
      <c r="E147" s="47"/>
      <c r="F147" s="48"/>
    </row>
    <row r="148" spans="1:10" x14ac:dyDescent="0.25">
      <c r="A148" s="42"/>
      <c r="B148" s="43"/>
      <c r="C148" s="45"/>
      <c r="D148" s="49"/>
      <c r="E148" s="50"/>
      <c r="F148" s="51"/>
    </row>
    <row r="149" spans="1:10" x14ac:dyDescent="0.25">
      <c r="A149" s="42"/>
      <c r="B149" s="43"/>
      <c r="C149" s="45"/>
      <c r="D149" s="46" t="s">
        <v>6</v>
      </c>
      <c r="E149" s="47"/>
      <c r="F149" s="48"/>
    </row>
    <row r="150" spans="1:10" x14ac:dyDescent="0.25">
      <c r="A150" s="42"/>
      <c r="B150" s="43"/>
      <c r="C150" s="45"/>
      <c r="D150" s="49"/>
      <c r="E150" s="50"/>
      <c r="F150" s="51"/>
    </row>
    <row r="151" spans="1:10" x14ac:dyDescent="0.25">
      <c r="A151" s="42"/>
      <c r="B151" s="43"/>
      <c r="C151" s="45"/>
      <c r="D151" s="5"/>
      <c r="E151" s="5"/>
      <c r="F151" s="1"/>
    </row>
    <row r="152" spans="1:10" x14ac:dyDescent="0.25">
      <c r="A152" s="42"/>
      <c r="B152" s="43"/>
      <c r="C152" s="45"/>
      <c r="D152" s="46" t="s">
        <v>7</v>
      </c>
      <c r="E152" s="47"/>
      <c r="F152" s="48"/>
    </row>
    <row r="153" spans="1:10" x14ac:dyDescent="0.25">
      <c r="A153" s="42"/>
      <c r="B153" s="43"/>
      <c r="C153" s="45"/>
      <c r="D153" s="52"/>
      <c r="E153" s="53"/>
      <c r="F153" s="54"/>
    </row>
    <row r="154" spans="1:10" x14ac:dyDescent="0.25">
      <c r="A154" s="42"/>
      <c r="B154" s="43"/>
      <c r="C154" s="45"/>
      <c r="D154" s="49"/>
      <c r="E154" s="50"/>
      <c r="F154" s="51"/>
    </row>
    <row r="155" spans="1:10" x14ac:dyDescent="0.25">
      <c r="A155" s="42"/>
      <c r="B155" s="43"/>
      <c r="C155" s="45"/>
      <c r="D155" s="3"/>
      <c r="E155" s="3"/>
      <c r="F155" s="3"/>
    </row>
    <row r="156" spans="1:10" x14ac:dyDescent="0.25">
      <c r="A156" s="42"/>
      <c r="B156" s="43"/>
      <c r="C156" s="45"/>
      <c r="D156" s="55" t="s">
        <v>8</v>
      </c>
      <c r="E156" s="56"/>
      <c r="F156" s="57"/>
    </row>
    <row r="157" spans="1:10" x14ac:dyDescent="0.25">
      <c r="A157" s="42"/>
      <c r="B157" s="43"/>
      <c r="C157" s="45"/>
      <c r="D157" s="3"/>
      <c r="E157" s="3"/>
      <c r="F157" s="3"/>
    </row>
    <row r="158" spans="1:10" x14ac:dyDescent="0.25">
      <c r="A158" s="42"/>
      <c r="B158" s="43"/>
      <c r="C158" s="45"/>
      <c r="D158" s="58" t="s">
        <v>9</v>
      </c>
      <c r="E158" s="59"/>
      <c r="F158" s="60"/>
    </row>
    <row r="159" spans="1:10" x14ac:dyDescent="0.25">
      <c r="A159" s="42"/>
      <c r="B159" s="43"/>
      <c r="C159" s="45"/>
      <c r="D159" s="58" t="s">
        <v>10</v>
      </c>
      <c r="E159" s="59"/>
      <c r="F159" s="60"/>
    </row>
    <row r="160" spans="1:10" x14ac:dyDescent="0.25">
      <c r="A160" s="42"/>
      <c r="B160" s="43"/>
      <c r="C160" s="45"/>
      <c r="D160" s="10" t="s">
        <v>11</v>
      </c>
      <c r="E160" s="10" t="s">
        <v>21</v>
      </c>
      <c r="F160" s="11">
        <f>G160/H160*I160</f>
        <v>344.78807999999998</v>
      </c>
      <c r="G160" s="34">
        <v>663.05399999999997</v>
      </c>
      <c r="H160">
        <v>100</v>
      </c>
      <c r="I160">
        <v>52</v>
      </c>
    </row>
    <row r="161" spans="1:7" x14ac:dyDescent="0.25">
      <c r="A161" s="42"/>
      <c r="B161" s="43"/>
      <c r="C161" s="45"/>
      <c r="D161" s="8" t="s">
        <v>12</v>
      </c>
      <c r="E161" s="10" t="s">
        <v>22</v>
      </c>
      <c r="F161" s="11">
        <f>G161/H160*I160</f>
        <v>1692.0591999999999</v>
      </c>
      <c r="G161">
        <v>3253.96</v>
      </c>
    </row>
    <row r="162" spans="1:7" ht="23.25" x14ac:dyDescent="0.25">
      <c r="A162" s="42"/>
      <c r="B162" s="43"/>
      <c r="C162" s="45"/>
      <c r="D162" s="8" t="s">
        <v>13</v>
      </c>
      <c r="E162" s="10" t="s">
        <v>23</v>
      </c>
      <c r="F162" s="11">
        <f>G162/H160*I160</f>
        <v>155.55799999999999</v>
      </c>
      <c r="G162">
        <v>299.14999999999998</v>
      </c>
    </row>
    <row r="163" spans="1:7" x14ac:dyDescent="0.25">
      <c r="A163" s="42"/>
      <c r="B163" s="43"/>
      <c r="C163" s="45"/>
      <c r="D163" s="10" t="s">
        <v>14</v>
      </c>
      <c r="E163" s="10" t="s">
        <v>23</v>
      </c>
      <c r="F163" s="11">
        <f>G163/H160*I160</f>
        <v>115.60120000000001</v>
      </c>
      <c r="G163">
        <v>222.31</v>
      </c>
    </row>
    <row r="164" spans="1:7" x14ac:dyDescent="0.25">
      <c r="A164" s="42"/>
      <c r="B164" s="43"/>
      <c r="C164" s="45"/>
      <c r="D164" s="16"/>
      <c r="E164" s="17"/>
      <c r="F164" s="18">
        <f>SUM(F160:F163)</f>
        <v>2308.00648</v>
      </c>
    </row>
    <row r="165" spans="1:7" ht="15" customHeight="1" x14ac:dyDescent="0.25">
      <c r="A165" s="42"/>
      <c r="B165" s="43"/>
      <c r="C165" s="45"/>
      <c r="D165" s="55" t="s">
        <v>15</v>
      </c>
      <c r="E165" s="56"/>
      <c r="F165" s="57"/>
    </row>
    <row r="166" spans="1:7" x14ac:dyDescent="0.25">
      <c r="A166" s="42"/>
      <c r="B166" s="43"/>
      <c r="C166" s="45"/>
      <c r="D166" s="8" t="s">
        <v>24</v>
      </c>
      <c r="E166" s="9" t="s">
        <v>31</v>
      </c>
      <c r="F166" s="14">
        <f>G166/H160*I160</f>
        <v>19.4116</v>
      </c>
      <c r="G166" s="24">
        <v>37.33</v>
      </c>
    </row>
    <row r="167" spans="1:7" ht="35.450000000000003" customHeight="1" x14ac:dyDescent="0.25">
      <c r="A167" s="42"/>
      <c r="B167" s="43"/>
      <c r="C167" s="45"/>
      <c r="D167" s="8" t="s">
        <v>25</v>
      </c>
      <c r="E167" s="9" t="s">
        <v>31</v>
      </c>
      <c r="F167" s="14">
        <f>G167/H160*I160</f>
        <v>23.035999999999998</v>
      </c>
      <c r="G167" s="24">
        <v>44.3</v>
      </c>
    </row>
    <row r="168" spans="1:7" ht="24" customHeight="1" x14ac:dyDescent="0.25">
      <c r="A168" s="42"/>
      <c r="B168" s="43"/>
      <c r="C168" s="45"/>
      <c r="D168" s="8" t="s">
        <v>27</v>
      </c>
      <c r="E168" s="9" t="s">
        <v>31</v>
      </c>
      <c r="F168" s="12">
        <f>G168/H160*I160</f>
        <v>39.514799999999994</v>
      </c>
      <c r="G168" s="24">
        <v>75.989999999999995</v>
      </c>
    </row>
    <row r="169" spans="1:7" ht="72.599999999999994" customHeight="1" x14ac:dyDescent="0.25">
      <c r="A169" s="42"/>
      <c r="B169" s="43"/>
      <c r="C169" s="45"/>
      <c r="D169" s="8" t="s">
        <v>28</v>
      </c>
      <c r="E169" s="9" t="s">
        <v>31</v>
      </c>
      <c r="F169" s="12">
        <f>G169/H160*I160</f>
        <v>31.6004</v>
      </c>
      <c r="G169" s="24">
        <v>60.77</v>
      </c>
    </row>
    <row r="170" spans="1:7" ht="16.899999999999999" customHeight="1" x14ac:dyDescent="0.25">
      <c r="A170" s="42"/>
      <c r="B170" s="43"/>
      <c r="C170" s="45"/>
      <c r="D170" s="8" t="s">
        <v>29</v>
      </c>
      <c r="E170" s="9" t="s">
        <v>31</v>
      </c>
      <c r="F170" s="12">
        <f>G170/H160*I160</f>
        <v>36.5976</v>
      </c>
      <c r="G170" s="24">
        <v>70.38</v>
      </c>
    </row>
    <row r="171" spans="1:7" ht="16.149999999999999" customHeight="1" x14ac:dyDescent="0.25">
      <c r="A171" s="42"/>
      <c r="B171" s="43"/>
      <c r="C171" s="45"/>
      <c r="D171" s="8" t="s">
        <v>26</v>
      </c>
      <c r="E171" s="9" t="s">
        <v>31</v>
      </c>
      <c r="F171" s="12">
        <f>G171/H160*I160</f>
        <v>26.129999999999995</v>
      </c>
      <c r="G171" s="24">
        <v>50.25</v>
      </c>
    </row>
    <row r="172" spans="1:7" ht="34.5" x14ac:dyDescent="0.25">
      <c r="A172" s="42"/>
      <c r="B172" s="43"/>
      <c r="C172" s="45"/>
      <c r="D172" s="8" t="s">
        <v>46</v>
      </c>
      <c r="E172" s="9" t="s">
        <v>31</v>
      </c>
      <c r="F172" s="12">
        <f>G172/H160*I160</f>
        <v>39.197599999999994</v>
      </c>
      <c r="G172" s="24">
        <v>75.38</v>
      </c>
    </row>
    <row r="173" spans="1:7" ht="34.5" x14ac:dyDescent="0.25">
      <c r="A173" s="42"/>
      <c r="B173" s="43"/>
      <c r="C173" s="45"/>
      <c r="D173" s="8" t="s">
        <v>30</v>
      </c>
      <c r="E173" s="9" t="s">
        <v>31</v>
      </c>
      <c r="F173" s="12">
        <f>G173/H160*I160</f>
        <v>22.75</v>
      </c>
      <c r="G173" s="24">
        <v>43.75</v>
      </c>
    </row>
    <row r="174" spans="1:7" ht="23.25" x14ac:dyDescent="0.25">
      <c r="A174" s="42"/>
      <c r="B174" s="43"/>
      <c r="C174" s="45"/>
      <c r="D174" s="8" t="s">
        <v>71</v>
      </c>
      <c r="E174" s="9" t="s">
        <v>31</v>
      </c>
      <c r="F174" s="12">
        <f>G174/H160*I160</f>
        <v>26.129999999999995</v>
      </c>
      <c r="G174" s="24">
        <v>50.25</v>
      </c>
    </row>
    <row r="175" spans="1:7" ht="23.25" x14ac:dyDescent="0.25">
      <c r="A175" s="42"/>
      <c r="B175" s="43"/>
      <c r="C175" s="45"/>
      <c r="D175" s="8" t="s">
        <v>70</v>
      </c>
      <c r="E175" s="9" t="s">
        <v>31</v>
      </c>
      <c r="F175" s="12">
        <f>G175/H160*I160</f>
        <v>1.9603999999999999</v>
      </c>
      <c r="G175" s="24">
        <v>3.77</v>
      </c>
    </row>
    <row r="176" spans="1:7" ht="15" customHeight="1" x14ac:dyDescent="0.25">
      <c r="A176" s="42"/>
      <c r="B176" s="43"/>
      <c r="C176" s="45"/>
      <c r="D176" s="3"/>
      <c r="E176" s="3"/>
      <c r="F176" s="13">
        <f>F166+F167+F168+F169+F170+F172+F173+F175+F171+F174</f>
        <v>266.32839999999999</v>
      </c>
      <c r="G176" s="13">
        <f>G166+G167+G168+G169+G170+G172+G173+G175+G171+G174</f>
        <v>512.16999999999996</v>
      </c>
    </row>
    <row r="177" spans="1:9" x14ac:dyDescent="0.25">
      <c r="A177" s="42"/>
      <c r="B177" s="43"/>
      <c r="C177" s="45"/>
      <c r="D177" s="46" t="s">
        <v>16</v>
      </c>
      <c r="E177" s="47"/>
      <c r="F177" s="48"/>
    </row>
    <row r="178" spans="1:9" x14ac:dyDescent="0.25">
      <c r="A178" s="42"/>
      <c r="B178" s="43"/>
      <c r="C178" s="45"/>
      <c r="D178" s="49"/>
      <c r="E178" s="50"/>
      <c r="F178" s="51"/>
    </row>
    <row r="179" spans="1:9" ht="23.25" x14ac:dyDescent="0.25">
      <c r="A179" s="42"/>
      <c r="B179" s="43"/>
      <c r="C179" s="45"/>
      <c r="D179" s="8" t="s">
        <v>32</v>
      </c>
      <c r="E179" s="10" t="s">
        <v>31</v>
      </c>
      <c r="F179" s="11">
        <f>G179/H179*I179</f>
        <v>7.5691199999999998</v>
      </c>
      <c r="G179" s="34">
        <v>14.555999999999999</v>
      </c>
      <c r="H179">
        <v>100</v>
      </c>
      <c r="I179">
        <v>52</v>
      </c>
    </row>
    <row r="180" spans="1:9" ht="23.25" x14ac:dyDescent="0.25">
      <c r="A180" s="42"/>
      <c r="B180" s="43"/>
      <c r="C180" s="45"/>
      <c r="D180" s="8" t="s">
        <v>33</v>
      </c>
      <c r="E180" s="10" t="s">
        <v>31</v>
      </c>
      <c r="F180" s="11">
        <f>G180/H179*I179</f>
        <v>7.1011200000000008</v>
      </c>
      <c r="G180" s="34">
        <v>13.656000000000001</v>
      </c>
    </row>
    <row r="181" spans="1:9" ht="23.25" x14ac:dyDescent="0.25">
      <c r="A181" s="42"/>
      <c r="B181" s="43"/>
      <c r="C181" s="45"/>
      <c r="D181" s="8" t="s">
        <v>47</v>
      </c>
      <c r="E181" s="10" t="s">
        <v>31</v>
      </c>
      <c r="F181" s="11">
        <f>G181/H179*I179</f>
        <v>19.598799999999997</v>
      </c>
      <c r="G181">
        <v>37.69</v>
      </c>
    </row>
    <row r="182" spans="1:9" x14ac:dyDescent="0.25">
      <c r="A182" s="42"/>
      <c r="B182" s="43"/>
      <c r="C182" s="45"/>
      <c r="D182" s="3"/>
      <c r="E182" s="3"/>
      <c r="F182" s="13">
        <f>SUM(F179:F181)</f>
        <v>34.269039999999997</v>
      </c>
    </row>
    <row r="183" spans="1:9" x14ac:dyDescent="0.25">
      <c r="A183" s="42"/>
      <c r="B183" s="43"/>
      <c r="C183" s="45"/>
      <c r="D183" s="61" t="s">
        <v>17</v>
      </c>
      <c r="E183" s="62"/>
      <c r="F183" s="63"/>
    </row>
    <row r="184" spans="1:9" ht="2.4500000000000002" customHeight="1" x14ac:dyDescent="0.25">
      <c r="A184" s="42"/>
      <c r="B184" s="43"/>
      <c r="C184" s="45"/>
      <c r="D184" s="64"/>
      <c r="E184" s="65"/>
      <c r="F184" s="66"/>
    </row>
    <row r="185" spans="1:9" x14ac:dyDescent="0.25">
      <c r="A185" s="42"/>
      <c r="B185" s="43"/>
      <c r="C185" s="45"/>
      <c r="D185" s="3"/>
      <c r="E185" s="3"/>
      <c r="F185" s="3"/>
    </row>
    <row r="186" spans="1:9" x14ac:dyDescent="0.25">
      <c r="A186" s="42"/>
      <c r="B186" s="43"/>
      <c r="C186" s="45"/>
      <c r="D186" s="58" t="s">
        <v>18</v>
      </c>
      <c r="E186" s="59"/>
      <c r="F186" s="60"/>
    </row>
    <row r="187" spans="1:9" x14ac:dyDescent="0.25">
      <c r="A187" s="42"/>
      <c r="B187" s="43"/>
      <c r="C187" s="45"/>
      <c r="D187" s="3"/>
      <c r="E187" s="3"/>
      <c r="F187" s="3"/>
    </row>
    <row r="188" spans="1:9" ht="15" customHeight="1" x14ac:dyDescent="0.25">
      <c r="A188" s="42"/>
      <c r="B188" s="43"/>
      <c r="C188" s="45"/>
      <c r="D188" s="46" t="s">
        <v>19</v>
      </c>
      <c r="E188" s="47"/>
      <c r="F188" s="48"/>
    </row>
    <row r="189" spans="1:9" x14ac:dyDescent="0.25">
      <c r="A189" s="42"/>
      <c r="B189" s="43"/>
      <c r="C189" s="45"/>
      <c r="D189" s="49"/>
      <c r="E189" s="50"/>
      <c r="F189" s="51"/>
    </row>
    <row r="190" spans="1:9" x14ac:dyDescent="0.25">
      <c r="A190" s="42"/>
      <c r="B190" s="43"/>
      <c r="C190" s="45"/>
      <c r="D190" s="8" t="s">
        <v>48</v>
      </c>
      <c r="E190" s="10" t="s">
        <v>38</v>
      </c>
      <c r="F190" s="11">
        <f>G190/H190*I190</f>
        <v>581.84047999999996</v>
      </c>
      <c r="G190" s="35">
        <v>1118.924</v>
      </c>
      <c r="H190">
        <v>100</v>
      </c>
      <c r="I190">
        <v>52</v>
      </c>
    </row>
    <row r="191" spans="1:9" x14ac:dyDescent="0.25">
      <c r="A191" s="42"/>
      <c r="B191" s="43"/>
      <c r="C191" s="45"/>
      <c r="D191" s="8" t="s">
        <v>49</v>
      </c>
      <c r="E191" s="10" t="s">
        <v>38</v>
      </c>
      <c r="F191" s="11">
        <f>G191/H190*I190</f>
        <v>2126.8176800000001</v>
      </c>
      <c r="G191" s="35">
        <v>4090.0340000000001</v>
      </c>
    </row>
    <row r="192" spans="1:9" ht="32.450000000000003" customHeight="1" x14ac:dyDescent="0.25">
      <c r="A192" s="42"/>
      <c r="B192" s="43"/>
      <c r="C192" s="45"/>
      <c r="D192" s="8" t="s">
        <v>34</v>
      </c>
      <c r="E192" s="10" t="s">
        <v>38</v>
      </c>
      <c r="F192" s="11">
        <f>G192/H190*I190</f>
        <v>293.10007999999999</v>
      </c>
      <c r="G192" s="35">
        <v>563.654</v>
      </c>
    </row>
    <row r="193" spans="1:9" ht="17.45" customHeight="1" x14ac:dyDescent="0.25">
      <c r="A193" s="42"/>
      <c r="B193" s="43"/>
      <c r="C193" s="45"/>
      <c r="D193" s="8" t="s">
        <v>56</v>
      </c>
      <c r="E193" s="10" t="s">
        <v>38</v>
      </c>
      <c r="F193" s="11">
        <f>G193/H190*I190</f>
        <v>303.83079999999995</v>
      </c>
      <c r="G193" s="27">
        <v>584.29</v>
      </c>
    </row>
    <row r="194" spans="1:9" x14ac:dyDescent="0.25">
      <c r="A194" s="42"/>
      <c r="B194" s="43"/>
      <c r="C194" s="45"/>
      <c r="D194" s="8" t="s">
        <v>36</v>
      </c>
      <c r="E194" s="10" t="s">
        <v>38</v>
      </c>
      <c r="F194" s="11">
        <f>G194/H190*I190</f>
        <v>293.09800000000001</v>
      </c>
      <c r="G194" s="27">
        <v>563.65</v>
      </c>
    </row>
    <row r="195" spans="1:9" x14ac:dyDescent="0.25">
      <c r="A195" s="42"/>
      <c r="B195" s="43"/>
      <c r="C195" s="45"/>
      <c r="D195" s="8" t="s">
        <v>35</v>
      </c>
      <c r="E195" s="10" t="s">
        <v>38</v>
      </c>
      <c r="F195" s="11">
        <f>G195/H190*I190</f>
        <v>1172.3868000000002</v>
      </c>
      <c r="G195" s="27">
        <v>2254.59</v>
      </c>
    </row>
    <row r="196" spans="1:9" ht="23.25" x14ac:dyDescent="0.25">
      <c r="A196" s="42"/>
      <c r="B196" s="43"/>
      <c r="C196" s="45"/>
      <c r="D196" s="8" t="s">
        <v>37</v>
      </c>
      <c r="E196" s="10" t="s">
        <v>38</v>
      </c>
      <c r="F196" s="11">
        <f>G196/H190*I190</f>
        <v>1905.124</v>
      </c>
      <c r="G196" s="27">
        <v>3663.7</v>
      </c>
    </row>
    <row r="197" spans="1:9" x14ac:dyDescent="0.25">
      <c r="A197" s="42"/>
      <c r="B197" s="43"/>
      <c r="C197" s="45"/>
      <c r="D197" s="10" t="s">
        <v>50</v>
      </c>
      <c r="E197" s="10" t="s">
        <v>38</v>
      </c>
      <c r="F197" s="11">
        <f>G197/H190*I190</f>
        <v>73.273200000000003</v>
      </c>
      <c r="G197" s="27">
        <v>140.91</v>
      </c>
    </row>
    <row r="198" spans="1:9" ht="16.149999999999999" customHeight="1" x14ac:dyDescent="0.25">
      <c r="A198" s="42"/>
      <c r="B198" s="43"/>
      <c r="C198" s="45"/>
      <c r="D198" s="23" t="s">
        <v>53</v>
      </c>
      <c r="E198" s="10" t="s">
        <v>38</v>
      </c>
      <c r="F198" s="18">
        <f>G198/H190*I190</f>
        <v>146.54640000000001</v>
      </c>
      <c r="G198" s="27">
        <v>281.82</v>
      </c>
    </row>
    <row r="199" spans="1:9" x14ac:dyDescent="0.25">
      <c r="A199" s="42"/>
      <c r="B199" s="43"/>
      <c r="C199" s="45"/>
      <c r="D199" s="23" t="s">
        <v>57</v>
      </c>
      <c r="E199" s="10" t="s">
        <v>38</v>
      </c>
      <c r="F199" s="18">
        <f>G199/H190*I190</f>
        <v>586.19266679999998</v>
      </c>
      <c r="G199" s="35">
        <v>1127.29359</v>
      </c>
    </row>
    <row r="200" spans="1:9" ht="15.75" customHeight="1" x14ac:dyDescent="0.25">
      <c r="A200" s="42"/>
      <c r="B200" s="43"/>
      <c r="C200" s="45"/>
      <c r="D200" s="23" t="s">
        <v>58</v>
      </c>
      <c r="E200" s="10" t="s">
        <v>38</v>
      </c>
      <c r="F200" s="18">
        <f>G200/H190*I190</f>
        <v>512.91759999999999</v>
      </c>
      <c r="G200" s="27">
        <v>986.38</v>
      </c>
    </row>
    <row r="201" spans="1:9" ht="18" customHeight="1" x14ac:dyDescent="0.25">
      <c r="A201" s="42"/>
      <c r="B201" s="43"/>
      <c r="C201" s="45"/>
      <c r="D201" s="16"/>
      <c r="E201" s="10"/>
      <c r="F201" s="18">
        <f>SUM(F190:F200)</f>
        <v>7995.127706799999</v>
      </c>
    </row>
    <row r="202" spans="1:9" ht="24.75" customHeight="1" x14ac:dyDescent="0.25">
      <c r="A202" s="42"/>
      <c r="B202" s="43"/>
      <c r="C202" s="45"/>
      <c r="D202" s="58" t="s">
        <v>20</v>
      </c>
      <c r="E202" s="59"/>
      <c r="F202" s="60"/>
    </row>
    <row r="203" spans="1:9" ht="27" customHeight="1" x14ac:dyDescent="0.25">
      <c r="A203" s="42"/>
      <c r="B203" s="43"/>
      <c r="C203" s="45"/>
      <c r="D203" s="8" t="s">
        <v>39</v>
      </c>
      <c r="E203" s="10" t="s">
        <v>44</v>
      </c>
      <c r="F203" s="15">
        <f>G203/H203*I203</f>
        <v>65.329679999999996</v>
      </c>
      <c r="G203" s="35">
        <v>125.634</v>
      </c>
      <c r="H203">
        <v>100</v>
      </c>
      <c r="I203">
        <v>52</v>
      </c>
    </row>
    <row r="204" spans="1:9" ht="16.899999999999999" customHeight="1" x14ac:dyDescent="0.25">
      <c r="A204" s="42"/>
      <c r="B204" s="43"/>
      <c r="C204" s="45"/>
      <c r="D204" s="8" t="s">
        <v>40</v>
      </c>
      <c r="E204" s="10" t="s">
        <v>44</v>
      </c>
      <c r="F204" s="15">
        <f>G204/H203*I203</f>
        <v>25.939679999999999</v>
      </c>
      <c r="G204" s="33">
        <v>49.884</v>
      </c>
    </row>
    <row r="205" spans="1:9" ht="23.45" customHeight="1" x14ac:dyDescent="0.25">
      <c r="A205" s="42"/>
      <c r="B205" s="43"/>
      <c r="C205" s="45"/>
      <c r="D205" s="8" t="s">
        <v>59</v>
      </c>
      <c r="E205" s="10" t="s">
        <v>44</v>
      </c>
      <c r="F205" s="15">
        <f>G205/H203*I203</f>
        <v>19.63</v>
      </c>
      <c r="G205" s="24">
        <v>37.75</v>
      </c>
    </row>
    <row r="206" spans="1:9" ht="15.75" customHeight="1" x14ac:dyDescent="0.25">
      <c r="A206" s="42"/>
      <c r="B206" s="43"/>
      <c r="C206" s="45"/>
      <c r="D206" s="8" t="s">
        <v>41</v>
      </c>
      <c r="E206" s="10" t="s">
        <v>44</v>
      </c>
      <c r="F206" s="12">
        <f>G206/H203*I203</f>
        <v>0.9775999999999998</v>
      </c>
      <c r="G206" s="24">
        <v>1.88</v>
      </c>
    </row>
    <row r="207" spans="1:9" x14ac:dyDescent="0.25">
      <c r="A207" s="42"/>
      <c r="B207" s="43"/>
      <c r="C207" s="45"/>
      <c r="D207" s="8" t="s">
        <v>42</v>
      </c>
      <c r="E207" s="10" t="s">
        <v>44</v>
      </c>
      <c r="F207" s="12">
        <f>G207/H203*I203</f>
        <v>132.50328000000002</v>
      </c>
      <c r="G207" s="33">
        <v>254.81399999999999</v>
      </c>
    </row>
    <row r="208" spans="1:9" ht="19.149999999999999" customHeight="1" x14ac:dyDescent="0.25">
      <c r="A208" s="42"/>
      <c r="B208" s="43"/>
      <c r="C208" s="45"/>
      <c r="D208" s="8" t="s">
        <v>43</v>
      </c>
      <c r="E208" s="10" t="s">
        <v>44</v>
      </c>
      <c r="F208" s="12">
        <f>G208/H203*I203</f>
        <v>42.101280000000003</v>
      </c>
      <c r="G208" s="33">
        <v>80.963999999999999</v>
      </c>
    </row>
    <row r="209" spans="1:10" ht="23.25" x14ac:dyDescent="0.25">
      <c r="A209" s="42"/>
      <c r="B209" s="43"/>
      <c r="C209" s="45"/>
      <c r="D209" s="8" t="s">
        <v>54</v>
      </c>
      <c r="E209" s="10" t="s">
        <v>44</v>
      </c>
      <c r="F209" s="12">
        <f>G209/H203*I203</f>
        <v>9.7968000000000011</v>
      </c>
      <c r="G209" s="24">
        <v>18.84</v>
      </c>
    </row>
    <row r="210" spans="1:10" ht="15" customHeight="1" x14ac:dyDescent="0.25">
      <c r="A210" s="42"/>
      <c r="B210" s="43"/>
      <c r="C210" s="45"/>
      <c r="D210" s="3"/>
      <c r="E210" s="3"/>
      <c r="F210" s="13">
        <f>SUM(F203:F209)</f>
        <v>296.27832000000006</v>
      </c>
      <c r="G210" s="13">
        <f>SUM(G203:G209)</f>
        <v>569.76599999999996</v>
      </c>
    </row>
    <row r="211" spans="1:10" hidden="1" x14ac:dyDescent="0.25">
      <c r="A211" s="42"/>
      <c r="B211" s="43"/>
      <c r="C211" s="45"/>
      <c r="D211" s="1"/>
      <c r="E211" s="1"/>
      <c r="F211" s="19">
        <f>F164+F176+F182+F201+F210</f>
        <v>10900.009946799999</v>
      </c>
    </row>
    <row r="212" spans="1:10" x14ac:dyDescent="0.25">
      <c r="A212" s="38"/>
      <c r="B212" s="39"/>
      <c r="C212" s="3"/>
      <c r="D212" s="1"/>
      <c r="E212" s="1"/>
      <c r="F212" s="19">
        <f>F164+F176+F182+F201+F210</f>
        <v>10900.009946799999</v>
      </c>
      <c r="G212" s="37">
        <f>F212*J145</f>
        <v>381500.34813799994</v>
      </c>
    </row>
    <row r="214" spans="1:10" ht="60" x14ac:dyDescent="0.25">
      <c r="A214" s="67" t="s">
        <v>0</v>
      </c>
      <c r="B214" s="68"/>
      <c r="C214" s="6" t="s">
        <v>1</v>
      </c>
      <c r="D214" s="6" t="s">
        <v>2</v>
      </c>
      <c r="E214" s="6" t="s">
        <v>3</v>
      </c>
      <c r="F214" s="7" t="s">
        <v>4</v>
      </c>
      <c r="J214" s="31">
        <v>8</v>
      </c>
    </row>
    <row r="215" spans="1:10" x14ac:dyDescent="0.25">
      <c r="A215" s="69">
        <v>1</v>
      </c>
      <c r="B215" s="70"/>
      <c r="C215" s="4">
        <v>2</v>
      </c>
      <c r="D215" s="2">
        <v>3</v>
      </c>
      <c r="E215" s="3">
        <v>4</v>
      </c>
      <c r="F215" s="3">
        <v>5</v>
      </c>
    </row>
    <row r="216" spans="1:10" x14ac:dyDescent="0.25">
      <c r="A216" s="40" t="s">
        <v>45</v>
      </c>
      <c r="B216" s="41"/>
      <c r="C216" s="44" t="s">
        <v>77</v>
      </c>
      <c r="D216" s="46" t="s">
        <v>5</v>
      </c>
      <c r="E216" s="47"/>
      <c r="F216" s="48"/>
    </row>
    <row r="217" spans="1:10" x14ac:dyDescent="0.25">
      <c r="A217" s="42"/>
      <c r="B217" s="43"/>
      <c r="C217" s="45"/>
      <c r="D217" s="49"/>
      <c r="E217" s="50"/>
      <c r="F217" s="51"/>
    </row>
    <row r="218" spans="1:10" x14ac:dyDescent="0.25">
      <c r="A218" s="42"/>
      <c r="B218" s="43"/>
      <c r="C218" s="45"/>
      <c r="D218" s="46" t="s">
        <v>6</v>
      </c>
      <c r="E218" s="47"/>
      <c r="F218" s="48"/>
    </row>
    <row r="219" spans="1:10" x14ac:dyDescent="0.25">
      <c r="A219" s="42"/>
      <c r="B219" s="43"/>
      <c r="C219" s="45"/>
      <c r="D219" s="49"/>
      <c r="E219" s="50"/>
      <c r="F219" s="51"/>
    </row>
    <row r="220" spans="1:10" x14ac:dyDescent="0.25">
      <c r="A220" s="42"/>
      <c r="B220" s="43"/>
      <c r="C220" s="45"/>
      <c r="D220" s="5"/>
      <c r="E220" s="5"/>
      <c r="F220" s="1"/>
    </row>
    <row r="221" spans="1:10" x14ac:dyDescent="0.25">
      <c r="A221" s="42"/>
      <c r="B221" s="43"/>
      <c r="C221" s="45"/>
      <c r="D221" s="46" t="s">
        <v>7</v>
      </c>
      <c r="E221" s="47"/>
      <c r="F221" s="48"/>
    </row>
    <row r="222" spans="1:10" x14ac:dyDescent="0.25">
      <c r="A222" s="42"/>
      <c r="B222" s="43"/>
      <c r="C222" s="45"/>
      <c r="D222" s="52"/>
      <c r="E222" s="53"/>
      <c r="F222" s="54"/>
    </row>
    <row r="223" spans="1:10" x14ac:dyDescent="0.25">
      <c r="A223" s="42"/>
      <c r="B223" s="43"/>
      <c r="C223" s="45"/>
      <c r="D223" s="49"/>
      <c r="E223" s="50"/>
      <c r="F223" s="51"/>
    </row>
    <row r="224" spans="1:10" x14ac:dyDescent="0.25">
      <c r="A224" s="42"/>
      <c r="B224" s="43"/>
      <c r="C224" s="45"/>
      <c r="D224" s="3"/>
      <c r="E224" s="3"/>
      <c r="F224" s="3"/>
    </row>
    <row r="225" spans="1:9" x14ac:dyDescent="0.25">
      <c r="A225" s="42"/>
      <c r="B225" s="43"/>
      <c r="C225" s="45"/>
      <c r="D225" s="55" t="s">
        <v>8</v>
      </c>
      <c r="E225" s="56"/>
      <c r="F225" s="57"/>
    </row>
    <row r="226" spans="1:9" x14ac:dyDescent="0.25">
      <c r="A226" s="42"/>
      <c r="B226" s="43"/>
      <c r="C226" s="45"/>
      <c r="D226" s="3"/>
      <c r="E226" s="3"/>
      <c r="F226" s="3"/>
    </row>
    <row r="227" spans="1:9" x14ac:dyDescent="0.25">
      <c r="A227" s="42"/>
      <c r="B227" s="43"/>
      <c r="C227" s="45"/>
      <c r="D227" s="58" t="s">
        <v>9</v>
      </c>
      <c r="E227" s="59"/>
      <c r="F227" s="60"/>
    </row>
    <row r="228" spans="1:9" x14ac:dyDescent="0.25">
      <c r="A228" s="42"/>
      <c r="B228" s="43"/>
      <c r="C228" s="45"/>
      <c r="D228" s="58" t="s">
        <v>10</v>
      </c>
      <c r="E228" s="59"/>
      <c r="F228" s="60"/>
    </row>
    <row r="229" spans="1:9" x14ac:dyDescent="0.25">
      <c r="A229" s="42"/>
      <c r="B229" s="43"/>
      <c r="C229" s="45"/>
      <c r="D229" s="10" t="s">
        <v>11</v>
      </c>
      <c r="E229" s="10" t="s">
        <v>21</v>
      </c>
      <c r="F229" s="11">
        <f>G229/H229*I229</f>
        <v>344.78807999999998</v>
      </c>
      <c r="G229" s="34">
        <v>663.05399999999997</v>
      </c>
      <c r="H229">
        <v>100</v>
      </c>
      <c r="I229">
        <v>52</v>
      </c>
    </row>
    <row r="230" spans="1:9" x14ac:dyDescent="0.25">
      <c r="A230" s="42"/>
      <c r="B230" s="43"/>
      <c r="C230" s="45"/>
      <c r="D230" s="8" t="s">
        <v>12</v>
      </c>
      <c r="E230" s="10" t="s">
        <v>22</v>
      </c>
      <c r="F230" s="11">
        <f>G230/H229*I229</f>
        <v>1692.0591999999999</v>
      </c>
      <c r="G230">
        <v>3253.96</v>
      </c>
    </row>
    <row r="231" spans="1:9" ht="23.25" x14ac:dyDescent="0.25">
      <c r="A231" s="42"/>
      <c r="B231" s="43"/>
      <c r="C231" s="45"/>
      <c r="D231" s="8" t="s">
        <v>13</v>
      </c>
      <c r="E231" s="10" t="s">
        <v>23</v>
      </c>
      <c r="F231" s="11">
        <f>G231/H229*I229</f>
        <v>155.55799999999999</v>
      </c>
      <c r="G231">
        <v>299.14999999999998</v>
      </c>
    </row>
    <row r="232" spans="1:9" x14ac:dyDescent="0.25">
      <c r="A232" s="42"/>
      <c r="B232" s="43"/>
      <c r="C232" s="45"/>
      <c r="D232" s="10" t="s">
        <v>14</v>
      </c>
      <c r="E232" s="10" t="s">
        <v>23</v>
      </c>
      <c r="F232" s="11">
        <f>G232/H229*I229</f>
        <v>115.60120000000001</v>
      </c>
      <c r="G232">
        <v>222.31</v>
      </c>
    </row>
    <row r="233" spans="1:9" x14ac:dyDescent="0.25">
      <c r="A233" s="42"/>
      <c r="B233" s="43"/>
      <c r="C233" s="45"/>
      <c r="D233" s="16"/>
      <c r="E233" s="17"/>
      <c r="F233" s="18">
        <f>SUM(F229:F232)</f>
        <v>2308.00648</v>
      </c>
    </row>
    <row r="234" spans="1:9" ht="15" customHeight="1" x14ac:dyDescent="0.25">
      <c r="A234" s="42"/>
      <c r="B234" s="43"/>
      <c r="C234" s="45"/>
      <c r="D234" s="55" t="s">
        <v>15</v>
      </c>
      <c r="E234" s="56"/>
      <c r="F234" s="57"/>
    </row>
    <row r="235" spans="1:9" x14ac:dyDescent="0.25">
      <c r="A235" s="42"/>
      <c r="B235" s="43"/>
      <c r="C235" s="45"/>
      <c r="D235" s="8" t="s">
        <v>24</v>
      </c>
      <c r="E235" s="9" t="s">
        <v>31</v>
      </c>
      <c r="F235" s="14">
        <f>G235/H229*I229</f>
        <v>19.4116</v>
      </c>
      <c r="G235" s="24">
        <v>37.33</v>
      </c>
    </row>
    <row r="236" spans="1:9" ht="33" customHeight="1" x14ac:dyDescent="0.25">
      <c r="A236" s="42"/>
      <c r="B236" s="43"/>
      <c r="C236" s="45"/>
      <c r="D236" s="8" t="s">
        <v>25</v>
      </c>
      <c r="E236" s="9" t="s">
        <v>31</v>
      </c>
      <c r="F236" s="14">
        <f>G236/H229*I229</f>
        <v>23.035999999999998</v>
      </c>
      <c r="G236" s="24">
        <v>44.3</v>
      </c>
    </row>
    <row r="237" spans="1:9" ht="25.5" customHeight="1" x14ac:dyDescent="0.25">
      <c r="A237" s="42"/>
      <c r="B237" s="43"/>
      <c r="C237" s="45"/>
      <c r="D237" s="8" t="s">
        <v>27</v>
      </c>
      <c r="E237" s="9" t="s">
        <v>31</v>
      </c>
      <c r="F237" s="12">
        <f>G237/H229*I229</f>
        <v>39.514799999999994</v>
      </c>
      <c r="G237" s="24">
        <v>75.989999999999995</v>
      </c>
    </row>
    <row r="238" spans="1:9" ht="73.150000000000006" customHeight="1" x14ac:dyDescent="0.25">
      <c r="A238" s="42"/>
      <c r="B238" s="43"/>
      <c r="C238" s="45"/>
      <c r="D238" s="8" t="s">
        <v>28</v>
      </c>
      <c r="E238" s="9" t="s">
        <v>31</v>
      </c>
      <c r="F238" s="12">
        <f>G238/H229*I229</f>
        <v>31.6004</v>
      </c>
      <c r="G238" s="24">
        <v>60.77</v>
      </c>
    </row>
    <row r="239" spans="1:9" ht="23.25" x14ac:dyDescent="0.25">
      <c r="A239" s="42"/>
      <c r="B239" s="43"/>
      <c r="C239" s="45"/>
      <c r="D239" s="8" t="s">
        <v>29</v>
      </c>
      <c r="E239" s="9" t="s">
        <v>31</v>
      </c>
      <c r="F239" s="12">
        <f>G239/H229*I229</f>
        <v>36.5976</v>
      </c>
      <c r="G239" s="24">
        <v>70.38</v>
      </c>
    </row>
    <row r="240" spans="1:9" ht="17.45" customHeight="1" x14ac:dyDescent="0.25">
      <c r="A240" s="42"/>
      <c r="B240" s="43"/>
      <c r="C240" s="45"/>
      <c r="D240" s="8" t="s">
        <v>26</v>
      </c>
      <c r="E240" s="9" t="s">
        <v>31</v>
      </c>
      <c r="F240" s="12">
        <f>G240/H229*I229</f>
        <v>26.129999999999995</v>
      </c>
      <c r="G240" s="24">
        <v>50.25</v>
      </c>
    </row>
    <row r="241" spans="1:9" ht="34.5" x14ac:dyDescent="0.25">
      <c r="A241" s="42"/>
      <c r="B241" s="43"/>
      <c r="C241" s="45"/>
      <c r="D241" s="8" t="s">
        <v>46</v>
      </c>
      <c r="E241" s="9" t="s">
        <v>31</v>
      </c>
      <c r="F241" s="12">
        <f>G241/H229*I229</f>
        <v>39.197599999999994</v>
      </c>
      <c r="G241" s="24">
        <v>75.38</v>
      </c>
    </row>
    <row r="242" spans="1:9" ht="34.5" x14ac:dyDescent="0.25">
      <c r="A242" s="42"/>
      <c r="B242" s="43"/>
      <c r="C242" s="45"/>
      <c r="D242" s="8" t="s">
        <v>30</v>
      </c>
      <c r="E242" s="9" t="s">
        <v>31</v>
      </c>
      <c r="F242" s="12">
        <f>G242/H229*I229</f>
        <v>22.75</v>
      </c>
      <c r="G242" s="24">
        <v>43.75</v>
      </c>
    </row>
    <row r="243" spans="1:9" ht="23.25" x14ac:dyDescent="0.25">
      <c r="A243" s="42"/>
      <c r="B243" s="43"/>
      <c r="C243" s="45"/>
      <c r="D243" s="8" t="s">
        <v>71</v>
      </c>
      <c r="E243" s="9" t="s">
        <v>31</v>
      </c>
      <c r="F243" s="12">
        <f>G243/H229*I229</f>
        <v>26.129999999999995</v>
      </c>
      <c r="G243" s="24">
        <v>50.25</v>
      </c>
    </row>
    <row r="244" spans="1:9" ht="23.25" x14ac:dyDescent="0.25">
      <c r="A244" s="42"/>
      <c r="B244" s="43"/>
      <c r="C244" s="45"/>
      <c r="D244" s="8" t="s">
        <v>70</v>
      </c>
      <c r="E244" s="9" t="s">
        <v>31</v>
      </c>
      <c r="F244" s="12">
        <f>G244/H229*I229</f>
        <v>1.9603999999999999</v>
      </c>
      <c r="G244" s="24">
        <v>3.77</v>
      </c>
    </row>
    <row r="245" spans="1:9" ht="15" customHeight="1" x14ac:dyDescent="0.25">
      <c r="A245" s="42"/>
      <c r="B245" s="43"/>
      <c r="C245" s="45"/>
      <c r="D245" s="3"/>
      <c r="E245" s="3"/>
      <c r="F245" s="13">
        <f>F235+F236+F237+F238+F239+F241+F242+F244+F240+F243</f>
        <v>266.32839999999999</v>
      </c>
      <c r="G245" s="13">
        <f>G235+G236+G237+G238+G239+G241+G242+G244+G240+G243</f>
        <v>512.16999999999996</v>
      </c>
    </row>
    <row r="246" spans="1:9" x14ac:dyDescent="0.25">
      <c r="A246" s="42"/>
      <c r="B246" s="43"/>
      <c r="C246" s="45"/>
      <c r="D246" s="46" t="s">
        <v>16</v>
      </c>
      <c r="E246" s="47"/>
      <c r="F246" s="48"/>
    </row>
    <row r="247" spans="1:9" x14ac:dyDescent="0.25">
      <c r="A247" s="42"/>
      <c r="B247" s="43"/>
      <c r="C247" s="45"/>
      <c r="D247" s="49"/>
      <c r="E247" s="50"/>
      <c r="F247" s="51"/>
    </row>
    <row r="248" spans="1:9" ht="23.25" x14ac:dyDescent="0.25">
      <c r="A248" s="42"/>
      <c r="B248" s="43"/>
      <c r="C248" s="45"/>
      <c r="D248" s="8" t="s">
        <v>32</v>
      </c>
      <c r="E248" s="10" t="s">
        <v>31</v>
      </c>
      <c r="F248" s="11">
        <f>G248/H248*I248</f>
        <v>7.5691199999999998</v>
      </c>
      <c r="G248" s="34">
        <v>14.555999999999999</v>
      </c>
      <c r="H248">
        <v>100</v>
      </c>
      <c r="I248">
        <v>52</v>
      </c>
    </row>
    <row r="249" spans="1:9" ht="23.25" x14ac:dyDescent="0.25">
      <c r="A249" s="42"/>
      <c r="B249" s="43"/>
      <c r="C249" s="45"/>
      <c r="D249" s="8" t="s">
        <v>33</v>
      </c>
      <c r="E249" s="10" t="s">
        <v>31</v>
      </c>
      <c r="F249" s="11">
        <f>G249/H248*I248</f>
        <v>7.1011200000000008</v>
      </c>
      <c r="G249" s="34">
        <v>13.656000000000001</v>
      </c>
    </row>
    <row r="250" spans="1:9" ht="23.25" x14ac:dyDescent="0.25">
      <c r="A250" s="42"/>
      <c r="B250" s="43"/>
      <c r="C250" s="45"/>
      <c r="D250" s="8" t="s">
        <v>47</v>
      </c>
      <c r="E250" s="10" t="s">
        <v>31</v>
      </c>
      <c r="F250" s="11">
        <f>G250/H248*I248</f>
        <v>19.598799999999997</v>
      </c>
      <c r="G250">
        <v>37.69</v>
      </c>
    </row>
    <row r="251" spans="1:9" x14ac:dyDescent="0.25">
      <c r="A251" s="42"/>
      <c r="B251" s="43"/>
      <c r="C251" s="45"/>
      <c r="D251" s="3"/>
      <c r="E251" s="3"/>
      <c r="F251" s="13">
        <f>SUM(F248:F250)</f>
        <v>34.269039999999997</v>
      </c>
    </row>
    <row r="252" spans="1:9" x14ac:dyDescent="0.25">
      <c r="A252" s="42"/>
      <c r="B252" s="43"/>
      <c r="C252" s="45"/>
      <c r="D252" s="61" t="s">
        <v>17</v>
      </c>
      <c r="E252" s="62"/>
      <c r="F252" s="63"/>
    </row>
    <row r="253" spans="1:9" ht="2.4500000000000002" customHeight="1" x14ac:dyDescent="0.25">
      <c r="A253" s="42"/>
      <c r="B253" s="43"/>
      <c r="C253" s="45"/>
      <c r="D253" s="64"/>
      <c r="E253" s="65"/>
      <c r="F253" s="66"/>
    </row>
    <row r="254" spans="1:9" x14ac:dyDescent="0.25">
      <c r="A254" s="42"/>
      <c r="B254" s="43"/>
      <c r="C254" s="45"/>
      <c r="D254" s="3"/>
      <c r="E254" s="3"/>
      <c r="F254" s="3"/>
    </row>
    <row r="255" spans="1:9" x14ac:dyDescent="0.25">
      <c r="A255" s="42"/>
      <c r="B255" s="43"/>
      <c r="C255" s="45"/>
      <c r="D255" s="58" t="s">
        <v>18</v>
      </c>
      <c r="E255" s="59"/>
      <c r="F255" s="60"/>
    </row>
    <row r="256" spans="1:9" x14ac:dyDescent="0.25">
      <c r="A256" s="42"/>
      <c r="B256" s="43"/>
      <c r="C256" s="45"/>
      <c r="D256" s="3"/>
      <c r="E256" s="3"/>
      <c r="F256" s="3"/>
    </row>
    <row r="257" spans="1:9" ht="15" customHeight="1" x14ac:dyDescent="0.25">
      <c r="A257" s="42"/>
      <c r="B257" s="43"/>
      <c r="C257" s="45"/>
      <c r="D257" s="46" t="s">
        <v>19</v>
      </c>
      <c r="E257" s="47"/>
      <c r="F257" s="48"/>
    </row>
    <row r="258" spans="1:9" x14ac:dyDescent="0.25">
      <c r="A258" s="42"/>
      <c r="B258" s="43"/>
      <c r="C258" s="45"/>
      <c r="D258" s="49"/>
      <c r="E258" s="50"/>
      <c r="F258" s="51"/>
    </row>
    <row r="259" spans="1:9" x14ac:dyDescent="0.25">
      <c r="A259" s="42"/>
      <c r="B259" s="43"/>
      <c r="C259" s="45"/>
      <c r="D259" s="8" t="s">
        <v>48</v>
      </c>
      <c r="E259" s="10" t="s">
        <v>38</v>
      </c>
      <c r="F259" s="11">
        <f>G259/H259*I259</f>
        <v>581.84047999999996</v>
      </c>
      <c r="G259" s="35">
        <v>1118.924</v>
      </c>
      <c r="H259">
        <v>100</v>
      </c>
      <c r="I259">
        <v>52</v>
      </c>
    </row>
    <row r="260" spans="1:9" x14ac:dyDescent="0.25">
      <c r="A260" s="42"/>
      <c r="B260" s="43"/>
      <c r="C260" s="45"/>
      <c r="D260" s="8" t="s">
        <v>49</v>
      </c>
      <c r="E260" s="10" t="s">
        <v>38</v>
      </c>
      <c r="F260" s="11">
        <f>G260/H259*I259</f>
        <v>2126.8176800000001</v>
      </c>
      <c r="G260" s="35">
        <v>4090.0340000000001</v>
      </c>
    </row>
    <row r="261" spans="1:9" ht="33.6" customHeight="1" x14ac:dyDescent="0.25">
      <c r="A261" s="42"/>
      <c r="B261" s="43"/>
      <c r="C261" s="45"/>
      <c r="D261" s="8" t="s">
        <v>34</v>
      </c>
      <c r="E261" s="10" t="s">
        <v>38</v>
      </c>
      <c r="F261" s="11">
        <f>G261/H259*I259</f>
        <v>293.10007999999999</v>
      </c>
      <c r="G261" s="35">
        <v>563.654</v>
      </c>
    </row>
    <row r="262" spans="1:9" ht="18.600000000000001" customHeight="1" x14ac:dyDescent="0.25">
      <c r="A262" s="42"/>
      <c r="B262" s="43"/>
      <c r="C262" s="45"/>
      <c r="D262" s="8" t="s">
        <v>56</v>
      </c>
      <c r="E262" s="10" t="s">
        <v>38</v>
      </c>
      <c r="F262" s="11">
        <f>G262/H259*I259</f>
        <v>303.83079999999995</v>
      </c>
      <c r="G262" s="27">
        <v>584.29</v>
      </c>
    </row>
    <row r="263" spans="1:9" x14ac:dyDescent="0.25">
      <c r="A263" s="42"/>
      <c r="B263" s="43"/>
      <c r="C263" s="45"/>
      <c r="D263" s="8" t="s">
        <v>36</v>
      </c>
      <c r="E263" s="10" t="s">
        <v>38</v>
      </c>
      <c r="F263" s="11">
        <f>G263/H259*I259</f>
        <v>293.09800000000001</v>
      </c>
      <c r="G263" s="27">
        <v>563.65</v>
      </c>
    </row>
    <row r="264" spans="1:9" x14ac:dyDescent="0.25">
      <c r="A264" s="42"/>
      <c r="B264" s="43"/>
      <c r="C264" s="45"/>
      <c r="D264" s="8" t="s">
        <v>35</v>
      </c>
      <c r="E264" s="10" t="s">
        <v>38</v>
      </c>
      <c r="F264" s="11">
        <f>G264/H259*I259</f>
        <v>1172.3868000000002</v>
      </c>
      <c r="G264" s="27">
        <v>2254.59</v>
      </c>
    </row>
    <row r="265" spans="1:9" ht="23.25" x14ac:dyDescent="0.25">
      <c r="A265" s="42"/>
      <c r="B265" s="43"/>
      <c r="C265" s="45"/>
      <c r="D265" s="8" t="s">
        <v>37</v>
      </c>
      <c r="E265" s="10" t="s">
        <v>38</v>
      </c>
      <c r="F265" s="11">
        <f>G265/H259*I259</f>
        <v>1905.124</v>
      </c>
      <c r="G265" s="27">
        <v>3663.7</v>
      </c>
    </row>
    <row r="266" spans="1:9" x14ac:dyDescent="0.25">
      <c r="A266" s="42"/>
      <c r="B266" s="43"/>
      <c r="C266" s="45"/>
      <c r="D266" s="10" t="s">
        <v>50</v>
      </c>
      <c r="E266" s="10" t="s">
        <v>38</v>
      </c>
      <c r="F266" s="11">
        <f>G266/H259*I259</f>
        <v>73.273200000000003</v>
      </c>
      <c r="G266" s="27">
        <v>140.91</v>
      </c>
    </row>
    <row r="267" spans="1:9" ht="19.149999999999999" customHeight="1" x14ac:dyDescent="0.25">
      <c r="A267" s="42"/>
      <c r="B267" s="43"/>
      <c r="C267" s="45"/>
      <c r="D267" s="23" t="s">
        <v>53</v>
      </c>
      <c r="E267" s="10" t="s">
        <v>38</v>
      </c>
      <c r="F267" s="18">
        <f>G267/H259*I259</f>
        <v>146.54640000000001</v>
      </c>
      <c r="G267" s="27">
        <v>281.82</v>
      </c>
    </row>
    <row r="268" spans="1:9" x14ac:dyDescent="0.25">
      <c r="A268" s="42"/>
      <c r="B268" s="43"/>
      <c r="C268" s="45"/>
      <c r="D268" s="23" t="s">
        <v>57</v>
      </c>
      <c r="E268" s="10" t="s">
        <v>38</v>
      </c>
      <c r="F268" s="18">
        <f>G268/H259*I259</f>
        <v>586.19266679999998</v>
      </c>
      <c r="G268" s="35">
        <v>1127.29359</v>
      </c>
    </row>
    <row r="269" spans="1:9" ht="13.9" customHeight="1" x14ac:dyDescent="0.25">
      <c r="A269" s="42"/>
      <c r="B269" s="43"/>
      <c r="C269" s="45"/>
      <c r="D269" s="23" t="s">
        <v>58</v>
      </c>
      <c r="E269" s="10" t="s">
        <v>38</v>
      </c>
      <c r="F269" s="18">
        <f>G269/H259*I259</f>
        <v>512.91759999999999</v>
      </c>
      <c r="G269" s="27">
        <v>986.38</v>
      </c>
    </row>
    <row r="270" spans="1:9" ht="16.5" customHeight="1" x14ac:dyDescent="0.25">
      <c r="A270" s="42"/>
      <c r="B270" s="43"/>
      <c r="C270" s="45"/>
      <c r="D270" s="16"/>
      <c r="E270" s="10"/>
      <c r="F270" s="18">
        <f>SUM(F259:F269)</f>
        <v>7995.127706799999</v>
      </c>
    </row>
    <row r="271" spans="1:9" ht="18" customHeight="1" x14ac:dyDescent="0.25">
      <c r="A271" s="42"/>
      <c r="B271" s="43"/>
      <c r="C271" s="45"/>
      <c r="D271" s="58" t="s">
        <v>20</v>
      </c>
      <c r="E271" s="59"/>
      <c r="F271" s="60"/>
    </row>
    <row r="272" spans="1:9" ht="25.15" customHeight="1" x14ac:dyDescent="0.25">
      <c r="A272" s="42"/>
      <c r="B272" s="43"/>
      <c r="C272" s="45"/>
      <c r="D272" s="8" t="s">
        <v>39</v>
      </c>
      <c r="E272" s="10" t="s">
        <v>44</v>
      </c>
      <c r="F272" s="15">
        <f>G272/H272*I272</f>
        <v>65.329679999999996</v>
      </c>
      <c r="G272" s="35">
        <v>125.634</v>
      </c>
      <c r="H272">
        <v>100</v>
      </c>
      <c r="I272">
        <v>52</v>
      </c>
    </row>
    <row r="273" spans="1:10" ht="18.600000000000001" customHeight="1" x14ac:dyDescent="0.25">
      <c r="A273" s="42"/>
      <c r="B273" s="43"/>
      <c r="C273" s="45"/>
      <c r="D273" s="8" t="s">
        <v>40</v>
      </c>
      <c r="E273" s="10" t="s">
        <v>44</v>
      </c>
      <c r="F273" s="15">
        <f>G273/H272*I272</f>
        <v>25.939679999999999</v>
      </c>
      <c r="G273" s="33">
        <v>49.884</v>
      </c>
    </row>
    <row r="274" spans="1:10" ht="25.9" customHeight="1" x14ac:dyDescent="0.25">
      <c r="A274" s="42"/>
      <c r="B274" s="43"/>
      <c r="C274" s="45"/>
      <c r="D274" s="8" t="s">
        <v>59</v>
      </c>
      <c r="E274" s="10" t="s">
        <v>44</v>
      </c>
      <c r="F274" s="15">
        <f>G274/H272*I272</f>
        <v>19.63</v>
      </c>
      <c r="G274" s="24">
        <v>37.75</v>
      </c>
    </row>
    <row r="275" spans="1:10" x14ac:dyDescent="0.25">
      <c r="A275" s="42"/>
      <c r="B275" s="43"/>
      <c r="C275" s="45"/>
      <c r="D275" s="8" t="s">
        <v>41</v>
      </c>
      <c r="E275" s="10" t="s">
        <v>44</v>
      </c>
      <c r="F275" s="12">
        <f>G275/H272*I272</f>
        <v>0.9775999999999998</v>
      </c>
      <c r="G275" s="24">
        <v>1.88</v>
      </c>
    </row>
    <row r="276" spans="1:10" x14ac:dyDescent="0.25">
      <c r="A276" s="42"/>
      <c r="B276" s="43"/>
      <c r="C276" s="45"/>
      <c r="D276" s="8" t="s">
        <v>42</v>
      </c>
      <c r="E276" s="10" t="s">
        <v>44</v>
      </c>
      <c r="F276" s="12">
        <f>G276/H272*I272</f>
        <v>132.50328000000002</v>
      </c>
      <c r="G276" s="33">
        <v>254.81399999999999</v>
      </c>
    </row>
    <row r="277" spans="1:10" ht="17.45" customHeight="1" x14ac:dyDescent="0.25">
      <c r="A277" s="42"/>
      <c r="B277" s="43"/>
      <c r="C277" s="45"/>
      <c r="D277" s="8" t="s">
        <v>43</v>
      </c>
      <c r="E277" s="10" t="s">
        <v>44</v>
      </c>
      <c r="F277" s="12">
        <f>G277/H272*I272</f>
        <v>42.101280000000003</v>
      </c>
      <c r="G277" s="33">
        <v>80.963999999999999</v>
      </c>
    </row>
    <row r="278" spans="1:10" ht="23.25" x14ac:dyDescent="0.25">
      <c r="A278" s="42"/>
      <c r="B278" s="43"/>
      <c r="C278" s="45"/>
      <c r="D278" s="8" t="s">
        <v>54</v>
      </c>
      <c r="E278" s="10" t="s">
        <v>44</v>
      </c>
      <c r="F278" s="12">
        <f>G278/H272*I272</f>
        <v>9.7968000000000011</v>
      </c>
      <c r="G278" s="24">
        <v>18.84</v>
      </c>
    </row>
    <row r="279" spans="1:10" ht="18" customHeight="1" x14ac:dyDescent="0.25">
      <c r="A279" s="42"/>
      <c r="B279" s="43"/>
      <c r="C279" s="45"/>
      <c r="D279" s="3"/>
      <c r="E279" s="3"/>
      <c r="F279" s="13">
        <f>SUM(F272:F278)</f>
        <v>296.27832000000006</v>
      </c>
      <c r="G279" s="13">
        <f>SUM(G272:G278)</f>
        <v>569.76599999999996</v>
      </c>
    </row>
    <row r="280" spans="1:10" x14ac:dyDescent="0.25">
      <c r="A280" s="38"/>
      <c r="B280" s="39"/>
      <c r="C280" s="3"/>
      <c r="D280" s="1"/>
      <c r="E280" s="1"/>
      <c r="F280" s="19">
        <f>F233+F245+F251+F270+F279</f>
        <v>10900.009946799999</v>
      </c>
      <c r="G280" s="37">
        <f>F280*J214</f>
        <v>87200.079574399992</v>
      </c>
    </row>
    <row r="282" spans="1:10" ht="60" x14ac:dyDescent="0.25">
      <c r="A282" s="67" t="s">
        <v>0</v>
      </c>
      <c r="B282" s="68"/>
      <c r="C282" s="6" t="s">
        <v>1</v>
      </c>
      <c r="D282" s="6" t="s">
        <v>2</v>
      </c>
      <c r="E282" s="6" t="s">
        <v>3</v>
      </c>
      <c r="F282" s="7" t="s">
        <v>4</v>
      </c>
      <c r="J282" s="31">
        <v>359</v>
      </c>
    </row>
    <row r="283" spans="1:10" x14ac:dyDescent="0.25">
      <c r="A283" s="69">
        <v>1</v>
      </c>
      <c r="B283" s="70"/>
      <c r="C283" s="4">
        <v>2</v>
      </c>
      <c r="D283" s="2">
        <v>3</v>
      </c>
      <c r="E283" s="3">
        <v>4</v>
      </c>
      <c r="F283" s="3">
        <v>5</v>
      </c>
    </row>
    <row r="284" spans="1:10" x14ac:dyDescent="0.25">
      <c r="A284" s="40" t="s">
        <v>55</v>
      </c>
      <c r="B284" s="41"/>
      <c r="C284" s="44" t="s">
        <v>78</v>
      </c>
      <c r="D284" s="46" t="s">
        <v>5</v>
      </c>
      <c r="E284" s="47"/>
      <c r="F284" s="48"/>
    </row>
    <row r="285" spans="1:10" x14ac:dyDescent="0.25">
      <c r="A285" s="42"/>
      <c r="B285" s="43"/>
      <c r="C285" s="45"/>
      <c r="D285" s="49"/>
      <c r="E285" s="50"/>
      <c r="F285" s="51"/>
    </row>
    <row r="286" spans="1:10" x14ac:dyDescent="0.25">
      <c r="A286" s="42"/>
      <c r="B286" s="43"/>
      <c r="C286" s="45"/>
      <c r="D286" s="46" t="s">
        <v>6</v>
      </c>
      <c r="E286" s="47"/>
      <c r="F286" s="48"/>
    </row>
    <row r="287" spans="1:10" x14ac:dyDescent="0.25">
      <c r="A287" s="42"/>
      <c r="B287" s="43"/>
      <c r="C287" s="45"/>
      <c r="D287" s="49"/>
      <c r="E287" s="50"/>
      <c r="F287" s="51"/>
    </row>
    <row r="288" spans="1:10" x14ac:dyDescent="0.25">
      <c r="A288" s="42"/>
      <c r="B288" s="43"/>
      <c r="C288" s="45"/>
      <c r="D288" s="5"/>
      <c r="E288" s="5"/>
      <c r="F288" s="1"/>
    </row>
    <row r="289" spans="1:9" x14ac:dyDescent="0.25">
      <c r="A289" s="42"/>
      <c r="B289" s="43"/>
      <c r="C289" s="45"/>
      <c r="D289" s="46" t="s">
        <v>7</v>
      </c>
      <c r="E289" s="47"/>
      <c r="F289" s="48"/>
    </row>
    <row r="290" spans="1:9" x14ac:dyDescent="0.25">
      <c r="A290" s="42"/>
      <c r="B290" s="43"/>
      <c r="C290" s="45"/>
      <c r="D290" s="52"/>
      <c r="E290" s="53"/>
      <c r="F290" s="54"/>
    </row>
    <row r="291" spans="1:9" x14ac:dyDescent="0.25">
      <c r="A291" s="42"/>
      <c r="B291" s="43"/>
      <c r="C291" s="45"/>
      <c r="D291" s="49"/>
      <c r="E291" s="50"/>
      <c r="F291" s="51"/>
    </row>
    <row r="292" spans="1:9" x14ac:dyDescent="0.25">
      <c r="A292" s="42"/>
      <c r="B292" s="43"/>
      <c r="C292" s="45"/>
      <c r="D292" s="3"/>
      <c r="E292" s="3"/>
      <c r="F292" s="3"/>
    </row>
    <row r="293" spans="1:9" x14ac:dyDescent="0.25">
      <c r="A293" s="42"/>
      <c r="B293" s="43"/>
      <c r="C293" s="45"/>
      <c r="D293" s="55" t="s">
        <v>8</v>
      </c>
      <c r="E293" s="56"/>
      <c r="F293" s="57"/>
    </row>
    <row r="294" spans="1:9" x14ac:dyDescent="0.25">
      <c r="A294" s="42"/>
      <c r="B294" s="43"/>
      <c r="C294" s="45"/>
      <c r="D294" s="3"/>
      <c r="E294" s="3"/>
      <c r="F294" s="3"/>
    </row>
    <row r="295" spans="1:9" x14ac:dyDescent="0.25">
      <c r="A295" s="42"/>
      <c r="B295" s="43"/>
      <c r="C295" s="45"/>
      <c r="D295" s="58" t="s">
        <v>9</v>
      </c>
      <c r="E295" s="59"/>
      <c r="F295" s="60"/>
    </row>
    <row r="296" spans="1:9" x14ac:dyDescent="0.25">
      <c r="A296" s="42"/>
      <c r="B296" s="43"/>
      <c r="C296" s="45"/>
      <c r="D296" s="58" t="s">
        <v>10</v>
      </c>
      <c r="E296" s="59"/>
      <c r="F296" s="60"/>
    </row>
    <row r="297" spans="1:9" x14ac:dyDescent="0.25">
      <c r="A297" s="42"/>
      <c r="B297" s="43"/>
      <c r="C297" s="45"/>
      <c r="D297" s="10" t="s">
        <v>11</v>
      </c>
      <c r="E297" s="10" t="s">
        <v>21</v>
      </c>
      <c r="F297" s="11">
        <f>G297/H297*I297</f>
        <v>344.78807999999998</v>
      </c>
      <c r="G297" s="34">
        <v>663.05399999999997</v>
      </c>
      <c r="H297">
        <v>100</v>
      </c>
      <c r="I297">
        <v>52</v>
      </c>
    </row>
    <row r="298" spans="1:9" x14ac:dyDescent="0.25">
      <c r="A298" s="42"/>
      <c r="B298" s="43"/>
      <c r="C298" s="45"/>
      <c r="D298" s="8" t="s">
        <v>12</v>
      </c>
      <c r="E298" s="10" t="s">
        <v>22</v>
      </c>
      <c r="F298" s="11">
        <f>G298/H297*I297</f>
        <v>1692.0591999999999</v>
      </c>
      <c r="G298">
        <v>3253.96</v>
      </c>
    </row>
    <row r="299" spans="1:9" ht="23.25" x14ac:dyDescent="0.25">
      <c r="A299" s="42"/>
      <c r="B299" s="43"/>
      <c r="C299" s="45"/>
      <c r="D299" s="8" t="s">
        <v>13</v>
      </c>
      <c r="E299" s="10" t="s">
        <v>23</v>
      </c>
      <c r="F299" s="11">
        <f>G299/H297*I297</f>
        <v>155.55799999999999</v>
      </c>
      <c r="G299">
        <v>299.14999999999998</v>
      </c>
    </row>
    <row r="300" spans="1:9" x14ac:dyDescent="0.25">
      <c r="A300" s="42"/>
      <c r="B300" s="43"/>
      <c r="C300" s="45"/>
      <c r="D300" s="10" t="s">
        <v>14</v>
      </c>
      <c r="E300" s="10" t="s">
        <v>23</v>
      </c>
      <c r="F300" s="11">
        <f>G300/H297*I297</f>
        <v>115.60120000000001</v>
      </c>
      <c r="G300">
        <v>222.31</v>
      </c>
    </row>
    <row r="301" spans="1:9" x14ac:dyDescent="0.25">
      <c r="A301" s="42"/>
      <c r="B301" s="43"/>
      <c r="C301" s="45"/>
      <c r="D301" s="16"/>
      <c r="E301" s="17"/>
      <c r="F301" s="18">
        <f>SUM(F297:F300)</f>
        <v>2308.00648</v>
      </c>
    </row>
    <row r="302" spans="1:9" ht="15" customHeight="1" x14ac:dyDescent="0.25">
      <c r="A302" s="42"/>
      <c r="B302" s="43"/>
      <c r="C302" s="45"/>
      <c r="D302" s="55" t="s">
        <v>15</v>
      </c>
      <c r="E302" s="56"/>
      <c r="F302" s="57"/>
    </row>
    <row r="303" spans="1:9" x14ac:dyDescent="0.25">
      <c r="A303" s="42"/>
      <c r="B303" s="43"/>
      <c r="C303" s="45"/>
      <c r="D303" s="8" t="s">
        <v>24</v>
      </c>
      <c r="E303" s="9" t="s">
        <v>31</v>
      </c>
      <c r="F303" s="14">
        <f>G303/H297*I297</f>
        <v>19.4116</v>
      </c>
      <c r="G303" s="24">
        <v>37.33</v>
      </c>
    </row>
    <row r="304" spans="1:9" ht="37.15" customHeight="1" x14ac:dyDescent="0.25">
      <c r="A304" s="42"/>
      <c r="B304" s="43"/>
      <c r="C304" s="45"/>
      <c r="D304" s="8" t="s">
        <v>25</v>
      </c>
      <c r="E304" s="9" t="s">
        <v>31</v>
      </c>
      <c r="F304" s="14">
        <f>G304/H297*I297</f>
        <v>23.035999999999998</v>
      </c>
      <c r="G304" s="24">
        <v>44.3</v>
      </c>
    </row>
    <row r="305" spans="1:9" ht="27.6" customHeight="1" x14ac:dyDescent="0.25">
      <c r="A305" s="42"/>
      <c r="B305" s="43"/>
      <c r="C305" s="45"/>
      <c r="D305" s="8" t="s">
        <v>27</v>
      </c>
      <c r="E305" s="9" t="s">
        <v>31</v>
      </c>
      <c r="F305" s="12">
        <f>G305/H297*I297</f>
        <v>39.514799999999994</v>
      </c>
      <c r="G305" s="24">
        <v>75.989999999999995</v>
      </c>
    </row>
    <row r="306" spans="1:9" ht="73.150000000000006" customHeight="1" x14ac:dyDescent="0.25">
      <c r="A306" s="42"/>
      <c r="B306" s="43"/>
      <c r="C306" s="45"/>
      <c r="D306" s="8" t="s">
        <v>28</v>
      </c>
      <c r="E306" s="9" t="s">
        <v>31</v>
      </c>
      <c r="F306" s="12">
        <f>G306/H297*I297</f>
        <v>31.6004</v>
      </c>
      <c r="G306" s="24">
        <v>60.77</v>
      </c>
    </row>
    <row r="307" spans="1:9" ht="17.45" customHeight="1" x14ac:dyDescent="0.25">
      <c r="A307" s="42"/>
      <c r="B307" s="43"/>
      <c r="C307" s="45"/>
      <c r="D307" s="8" t="s">
        <v>29</v>
      </c>
      <c r="E307" s="9" t="s">
        <v>31</v>
      </c>
      <c r="F307" s="12">
        <f>G307/H297*I297</f>
        <v>36.5976</v>
      </c>
      <c r="G307" s="24">
        <v>70.38</v>
      </c>
    </row>
    <row r="308" spans="1:9" ht="19.149999999999999" customHeight="1" x14ac:dyDescent="0.25">
      <c r="A308" s="42"/>
      <c r="B308" s="43"/>
      <c r="C308" s="45"/>
      <c r="D308" s="8" t="s">
        <v>26</v>
      </c>
      <c r="E308" s="9" t="s">
        <v>31</v>
      </c>
      <c r="F308" s="12">
        <f>G308/H297*I297</f>
        <v>26.129999999999995</v>
      </c>
      <c r="G308" s="24">
        <v>50.25</v>
      </c>
    </row>
    <row r="309" spans="1:9" ht="34.5" x14ac:dyDescent="0.25">
      <c r="A309" s="42"/>
      <c r="B309" s="43"/>
      <c r="C309" s="45"/>
      <c r="D309" s="8" t="s">
        <v>46</v>
      </c>
      <c r="E309" s="9" t="s">
        <v>31</v>
      </c>
      <c r="F309" s="12">
        <f>G309/H297*I297</f>
        <v>39.197599999999994</v>
      </c>
      <c r="G309" s="24">
        <v>75.38</v>
      </c>
    </row>
    <row r="310" spans="1:9" ht="34.5" x14ac:dyDescent="0.25">
      <c r="A310" s="42"/>
      <c r="B310" s="43"/>
      <c r="C310" s="45"/>
      <c r="D310" s="8" t="s">
        <v>30</v>
      </c>
      <c r="E310" s="9" t="s">
        <v>31</v>
      </c>
      <c r="F310" s="12">
        <f>G310/H297*I297</f>
        <v>22.75</v>
      </c>
      <c r="G310" s="24">
        <v>43.75</v>
      </c>
    </row>
    <row r="311" spans="1:9" ht="23.25" x14ac:dyDescent="0.25">
      <c r="A311" s="42"/>
      <c r="B311" s="43"/>
      <c r="C311" s="45"/>
      <c r="D311" s="8" t="s">
        <v>71</v>
      </c>
      <c r="E311" s="9" t="s">
        <v>31</v>
      </c>
      <c r="F311" s="12">
        <f>G311/H297*I297</f>
        <v>26.129999999999995</v>
      </c>
      <c r="G311" s="24">
        <v>50.25</v>
      </c>
    </row>
    <row r="312" spans="1:9" ht="23.25" x14ac:dyDescent="0.25">
      <c r="A312" s="42"/>
      <c r="B312" s="43"/>
      <c r="C312" s="45"/>
      <c r="D312" s="8" t="s">
        <v>70</v>
      </c>
      <c r="E312" s="9" t="s">
        <v>31</v>
      </c>
      <c r="F312" s="12">
        <f>G312/H297*I297</f>
        <v>1.9603999999999999</v>
      </c>
      <c r="G312" s="24">
        <v>3.77</v>
      </c>
    </row>
    <row r="313" spans="1:9" ht="15" customHeight="1" x14ac:dyDescent="0.25">
      <c r="A313" s="42"/>
      <c r="B313" s="43"/>
      <c r="C313" s="45"/>
      <c r="D313" s="3"/>
      <c r="E313" s="3"/>
      <c r="F313" s="13">
        <f>F303+F304+F305+F306+F307+F309+F310+F312+F308+F311</f>
        <v>266.32839999999999</v>
      </c>
      <c r="G313" s="13">
        <f>G303+G304+G305+G306+G307+G309+G310+G312+G308+G311</f>
        <v>512.16999999999996</v>
      </c>
    </row>
    <row r="314" spans="1:9" ht="15" customHeight="1" x14ac:dyDescent="0.25">
      <c r="A314" s="42"/>
      <c r="B314" s="43"/>
      <c r="C314" s="45"/>
      <c r="D314" s="46" t="s">
        <v>16</v>
      </c>
      <c r="E314" s="47"/>
      <c r="F314" s="48"/>
    </row>
    <row r="315" spans="1:9" x14ac:dyDescent="0.25">
      <c r="A315" s="42"/>
      <c r="B315" s="43"/>
      <c r="C315" s="45"/>
      <c r="D315" s="49"/>
      <c r="E315" s="50"/>
      <c r="F315" s="51"/>
    </row>
    <row r="316" spans="1:9" ht="23.25" x14ac:dyDescent="0.25">
      <c r="A316" s="42"/>
      <c r="B316" s="43"/>
      <c r="C316" s="45"/>
      <c r="D316" s="8" t="s">
        <v>32</v>
      </c>
      <c r="E316" s="10" t="s">
        <v>31</v>
      </c>
      <c r="F316" s="11">
        <f>G316/H316*I316</f>
        <v>7.5691199999999998</v>
      </c>
      <c r="G316" s="34">
        <v>14.555999999999999</v>
      </c>
      <c r="H316">
        <v>100</v>
      </c>
      <c r="I316">
        <v>52</v>
      </c>
    </row>
    <row r="317" spans="1:9" ht="23.25" x14ac:dyDescent="0.25">
      <c r="A317" s="42"/>
      <c r="B317" s="43"/>
      <c r="C317" s="45"/>
      <c r="D317" s="8" t="s">
        <v>33</v>
      </c>
      <c r="E317" s="10" t="s">
        <v>31</v>
      </c>
      <c r="F317" s="11">
        <f>G317/H316*I316</f>
        <v>7.1011200000000008</v>
      </c>
      <c r="G317" s="34">
        <v>13.656000000000001</v>
      </c>
    </row>
    <row r="318" spans="1:9" ht="23.25" x14ac:dyDescent="0.25">
      <c r="A318" s="42"/>
      <c r="B318" s="43"/>
      <c r="C318" s="45"/>
      <c r="D318" s="8" t="s">
        <v>47</v>
      </c>
      <c r="E318" s="10" t="s">
        <v>31</v>
      </c>
      <c r="F318" s="11">
        <f>G318/H316*I316</f>
        <v>19.598799999999997</v>
      </c>
      <c r="G318">
        <v>37.69</v>
      </c>
    </row>
    <row r="319" spans="1:9" x14ac:dyDescent="0.25">
      <c r="A319" s="42"/>
      <c r="B319" s="43"/>
      <c r="C319" s="45"/>
      <c r="D319" s="3"/>
      <c r="E319" s="3"/>
      <c r="F319" s="13">
        <f>SUM(F316:F318)</f>
        <v>34.269039999999997</v>
      </c>
    </row>
    <row r="320" spans="1:9" x14ac:dyDescent="0.25">
      <c r="A320" s="42"/>
      <c r="B320" s="43"/>
      <c r="C320" s="45"/>
      <c r="D320" s="61" t="s">
        <v>17</v>
      </c>
      <c r="E320" s="62"/>
      <c r="F320" s="63"/>
    </row>
    <row r="321" spans="1:9" ht="2.4500000000000002" customHeight="1" x14ac:dyDescent="0.25">
      <c r="A321" s="42"/>
      <c r="B321" s="43"/>
      <c r="C321" s="45"/>
      <c r="D321" s="64"/>
      <c r="E321" s="65"/>
      <c r="F321" s="66"/>
    </row>
    <row r="322" spans="1:9" x14ac:dyDescent="0.25">
      <c r="A322" s="42"/>
      <c r="B322" s="43"/>
      <c r="C322" s="45"/>
      <c r="D322" s="3"/>
      <c r="E322" s="3"/>
      <c r="F322" s="3"/>
    </row>
    <row r="323" spans="1:9" x14ac:dyDescent="0.25">
      <c r="A323" s="42"/>
      <c r="B323" s="43"/>
      <c r="C323" s="45"/>
      <c r="D323" s="58" t="s">
        <v>18</v>
      </c>
      <c r="E323" s="59"/>
      <c r="F323" s="60"/>
    </row>
    <row r="324" spans="1:9" x14ac:dyDescent="0.25">
      <c r="A324" s="42"/>
      <c r="B324" s="43"/>
      <c r="C324" s="45"/>
      <c r="D324" s="3"/>
      <c r="E324" s="3"/>
      <c r="F324" s="3"/>
    </row>
    <row r="325" spans="1:9" ht="15" customHeight="1" x14ac:dyDescent="0.25">
      <c r="A325" s="42"/>
      <c r="B325" s="43"/>
      <c r="C325" s="45"/>
      <c r="D325" s="46" t="s">
        <v>19</v>
      </c>
      <c r="E325" s="47"/>
      <c r="F325" s="48"/>
    </row>
    <row r="326" spans="1:9" x14ac:dyDescent="0.25">
      <c r="A326" s="42"/>
      <c r="B326" s="43"/>
      <c r="C326" s="45"/>
      <c r="D326" s="49"/>
      <c r="E326" s="50"/>
      <c r="F326" s="51"/>
    </row>
    <row r="327" spans="1:9" x14ac:dyDescent="0.25">
      <c r="A327" s="42"/>
      <c r="B327" s="43"/>
      <c r="C327" s="45"/>
      <c r="D327" s="8" t="s">
        <v>48</v>
      </c>
      <c r="E327" s="10" t="s">
        <v>38</v>
      </c>
      <c r="F327" s="11">
        <f>G327/H327*I327</f>
        <v>581.84047999999996</v>
      </c>
      <c r="G327" s="35">
        <v>1118.924</v>
      </c>
      <c r="H327">
        <v>100</v>
      </c>
      <c r="I327">
        <v>52</v>
      </c>
    </row>
    <row r="328" spans="1:9" x14ac:dyDescent="0.25">
      <c r="A328" s="42"/>
      <c r="B328" s="43"/>
      <c r="C328" s="45"/>
      <c r="D328" s="8" t="s">
        <v>49</v>
      </c>
      <c r="E328" s="10" t="s">
        <v>38</v>
      </c>
      <c r="F328" s="11">
        <f>G328/H327*I327</f>
        <v>2126.8176800000001</v>
      </c>
      <c r="G328" s="35">
        <v>4090.0340000000001</v>
      </c>
    </row>
    <row r="329" spans="1:9" ht="37.9" customHeight="1" x14ac:dyDescent="0.25">
      <c r="A329" s="42"/>
      <c r="B329" s="43"/>
      <c r="C329" s="45"/>
      <c r="D329" s="8" t="s">
        <v>34</v>
      </c>
      <c r="E329" s="10" t="s">
        <v>38</v>
      </c>
      <c r="F329" s="11">
        <f>G329/H327*I327</f>
        <v>293.10007999999999</v>
      </c>
      <c r="G329" s="35">
        <v>563.654</v>
      </c>
    </row>
    <row r="330" spans="1:9" ht="19.899999999999999" customHeight="1" x14ac:dyDescent="0.25">
      <c r="A330" s="42"/>
      <c r="B330" s="43"/>
      <c r="C330" s="45"/>
      <c r="D330" s="8" t="s">
        <v>56</v>
      </c>
      <c r="E330" s="10" t="s">
        <v>38</v>
      </c>
      <c r="F330" s="11">
        <f>G330/H327*I327</f>
        <v>303.83079999999995</v>
      </c>
      <c r="G330" s="27">
        <v>584.29</v>
      </c>
    </row>
    <row r="331" spans="1:9" x14ac:dyDescent="0.25">
      <c r="A331" s="42"/>
      <c r="B331" s="43"/>
      <c r="C331" s="45"/>
      <c r="D331" s="8" t="s">
        <v>36</v>
      </c>
      <c r="E331" s="10" t="s">
        <v>38</v>
      </c>
      <c r="F331" s="11">
        <f>G331/H327*I327</f>
        <v>293.09800000000001</v>
      </c>
      <c r="G331" s="27">
        <v>563.65</v>
      </c>
    </row>
    <row r="332" spans="1:9" x14ac:dyDescent="0.25">
      <c r="A332" s="42"/>
      <c r="B332" s="43"/>
      <c r="C332" s="45"/>
      <c r="D332" s="8" t="s">
        <v>35</v>
      </c>
      <c r="E332" s="10" t="s">
        <v>38</v>
      </c>
      <c r="F332" s="11">
        <f>G332/H327*I327</f>
        <v>1172.3868000000002</v>
      </c>
      <c r="G332" s="27">
        <v>2254.59</v>
      </c>
    </row>
    <row r="333" spans="1:9" ht="23.25" x14ac:dyDescent="0.25">
      <c r="A333" s="42"/>
      <c r="B333" s="43"/>
      <c r="C333" s="45"/>
      <c r="D333" s="8" t="s">
        <v>37</v>
      </c>
      <c r="E333" s="10" t="s">
        <v>38</v>
      </c>
      <c r="F333" s="11">
        <f>G333/H327*I327</f>
        <v>1905.124</v>
      </c>
      <c r="G333" s="27">
        <v>3663.7</v>
      </c>
    </row>
    <row r="334" spans="1:9" x14ac:dyDescent="0.25">
      <c r="A334" s="42"/>
      <c r="B334" s="43"/>
      <c r="C334" s="45"/>
      <c r="D334" s="10" t="s">
        <v>50</v>
      </c>
      <c r="E334" s="10" t="s">
        <v>38</v>
      </c>
      <c r="F334" s="11">
        <f>G334/H327*I327</f>
        <v>73.273200000000003</v>
      </c>
      <c r="G334" s="27">
        <v>140.91</v>
      </c>
    </row>
    <row r="335" spans="1:9" ht="23.25" x14ac:dyDescent="0.25">
      <c r="A335" s="42"/>
      <c r="B335" s="43"/>
      <c r="C335" s="45"/>
      <c r="D335" s="23" t="s">
        <v>53</v>
      </c>
      <c r="E335" s="10" t="s">
        <v>38</v>
      </c>
      <c r="F335" s="18">
        <f>G335/H327*I327</f>
        <v>146.54640000000001</v>
      </c>
      <c r="G335" s="27">
        <v>281.82</v>
      </c>
    </row>
    <row r="336" spans="1:9" x14ac:dyDescent="0.25">
      <c r="A336" s="42"/>
      <c r="B336" s="43"/>
      <c r="C336" s="45"/>
      <c r="D336" s="23" t="s">
        <v>57</v>
      </c>
      <c r="E336" s="10" t="s">
        <v>38</v>
      </c>
      <c r="F336" s="18">
        <f>G336/H327*I327</f>
        <v>586.19266679999998</v>
      </c>
      <c r="G336" s="35">
        <v>1127.29359</v>
      </c>
    </row>
    <row r="337" spans="1:10" ht="23.25" customHeight="1" x14ac:dyDescent="0.25">
      <c r="A337" s="42"/>
      <c r="B337" s="43"/>
      <c r="C337" s="45"/>
      <c r="D337" s="23" t="s">
        <v>58</v>
      </c>
      <c r="E337" s="10" t="s">
        <v>38</v>
      </c>
      <c r="F337" s="18">
        <f>G337/H327*I327</f>
        <v>512.91759999999999</v>
      </c>
      <c r="G337" s="27">
        <v>986.38</v>
      </c>
    </row>
    <row r="338" spans="1:10" ht="15" hidden="1" customHeight="1" x14ac:dyDescent="0.25">
      <c r="A338" s="42"/>
      <c r="B338" s="43"/>
      <c r="C338" s="45"/>
      <c r="D338" s="16"/>
      <c r="E338" s="10"/>
      <c r="F338" s="18">
        <f>SUM(F327:F337)</f>
        <v>7995.127706799999</v>
      </c>
    </row>
    <row r="339" spans="1:10" ht="19.899999999999999" customHeight="1" x14ac:dyDescent="0.25">
      <c r="A339" s="42"/>
      <c r="B339" s="43"/>
      <c r="C339" s="45"/>
      <c r="D339" s="58" t="s">
        <v>20</v>
      </c>
      <c r="E339" s="59"/>
      <c r="F339" s="60"/>
    </row>
    <row r="340" spans="1:10" ht="32.25" customHeight="1" x14ac:dyDescent="0.25">
      <c r="A340" s="42"/>
      <c r="B340" s="43"/>
      <c r="C340" s="45"/>
      <c r="D340" s="8" t="s">
        <v>39</v>
      </c>
      <c r="E340" s="10" t="s">
        <v>44</v>
      </c>
      <c r="F340" s="15">
        <f>G340/H340*I340</f>
        <v>65.329679999999996</v>
      </c>
      <c r="G340" s="35">
        <v>125.634</v>
      </c>
      <c r="H340">
        <v>100</v>
      </c>
      <c r="I340">
        <v>52</v>
      </c>
    </row>
    <row r="341" spans="1:10" ht="23.25" x14ac:dyDescent="0.25">
      <c r="A341" s="42"/>
      <c r="B341" s="43"/>
      <c r="C341" s="45"/>
      <c r="D341" s="8" t="s">
        <v>40</v>
      </c>
      <c r="E341" s="10" t="s">
        <v>44</v>
      </c>
      <c r="F341" s="15">
        <f>G341/H340*I340</f>
        <v>25.939679999999999</v>
      </c>
      <c r="G341" s="33">
        <v>49.884</v>
      </c>
    </row>
    <row r="342" spans="1:10" ht="29.45" customHeight="1" x14ac:dyDescent="0.25">
      <c r="A342" s="42"/>
      <c r="B342" s="43"/>
      <c r="C342" s="45"/>
      <c r="D342" s="8" t="s">
        <v>59</v>
      </c>
      <c r="E342" s="10" t="s">
        <v>44</v>
      </c>
      <c r="F342" s="15">
        <f>G342/H340*I340</f>
        <v>19.63</v>
      </c>
      <c r="G342" s="24">
        <v>37.75</v>
      </c>
    </row>
    <row r="343" spans="1:10" x14ac:dyDescent="0.25">
      <c r="A343" s="42"/>
      <c r="B343" s="43"/>
      <c r="C343" s="45"/>
      <c r="D343" s="8" t="s">
        <v>41</v>
      </c>
      <c r="E343" s="10" t="s">
        <v>44</v>
      </c>
      <c r="F343" s="12">
        <f>G343/H340*I340</f>
        <v>0.9775999999999998</v>
      </c>
      <c r="G343" s="24">
        <v>1.88</v>
      </c>
    </row>
    <row r="344" spans="1:10" x14ac:dyDescent="0.25">
      <c r="A344" s="42"/>
      <c r="B344" s="43"/>
      <c r="C344" s="45"/>
      <c r="D344" s="8" t="s">
        <v>42</v>
      </c>
      <c r="E344" s="10" t="s">
        <v>44</v>
      </c>
      <c r="F344" s="12">
        <f>G344/H340*I340</f>
        <v>132.50328000000002</v>
      </c>
      <c r="G344" s="33">
        <v>254.81399999999999</v>
      </c>
    </row>
    <row r="345" spans="1:10" ht="18.600000000000001" customHeight="1" x14ac:dyDescent="0.25">
      <c r="A345" s="42"/>
      <c r="B345" s="43"/>
      <c r="C345" s="45"/>
      <c r="D345" s="8" t="s">
        <v>43</v>
      </c>
      <c r="E345" s="10" t="s">
        <v>44</v>
      </c>
      <c r="F345" s="12">
        <f>G345/H340*I340</f>
        <v>42.101280000000003</v>
      </c>
      <c r="G345" s="33">
        <v>80.963999999999999</v>
      </c>
    </row>
    <row r="346" spans="1:10" ht="23.25" x14ac:dyDescent="0.25">
      <c r="A346" s="42"/>
      <c r="B346" s="43"/>
      <c r="C346" s="45"/>
      <c r="D346" s="8" t="s">
        <v>54</v>
      </c>
      <c r="E346" s="10" t="s">
        <v>44</v>
      </c>
      <c r="F346" s="12">
        <f>G346/H340*I340</f>
        <v>9.7968000000000011</v>
      </c>
      <c r="G346" s="24">
        <v>18.84</v>
      </c>
    </row>
    <row r="347" spans="1:10" ht="23.25" customHeight="1" x14ac:dyDescent="0.25">
      <c r="A347" s="42"/>
      <c r="B347" s="43"/>
      <c r="C347" s="45"/>
      <c r="D347" s="3"/>
      <c r="E347" s="3"/>
      <c r="F347" s="13">
        <f>SUM(F340:F346)</f>
        <v>296.27832000000006</v>
      </c>
      <c r="G347" s="13">
        <f>SUM(G340:G346)</f>
        <v>569.76599999999996</v>
      </c>
    </row>
    <row r="348" spans="1:10" x14ac:dyDescent="0.25">
      <c r="A348" s="38"/>
      <c r="B348" s="39"/>
      <c r="C348" s="3"/>
      <c r="D348" s="1"/>
      <c r="E348" s="1"/>
      <c r="F348" s="19">
        <f>F301+F313+F319+F338+F347</f>
        <v>10900.009946799999</v>
      </c>
      <c r="G348" s="32">
        <f>F348*J282</f>
        <v>3913103.5709011997</v>
      </c>
    </row>
    <row r="350" spans="1:10" ht="60" x14ac:dyDescent="0.25">
      <c r="A350" s="67" t="s">
        <v>0</v>
      </c>
      <c r="B350" s="68"/>
      <c r="C350" s="6" t="s">
        <v>1</v>
      </c>
      <c r="D350" s="6" t="s">
        <v>2</v>
      </c>
      <c r="E350" s="6" t="s">
        <v>3</v>
      </c>
      <c r="F350" s="7" t="s">
        <v>4</v>
      </c>
      <c r="J350" s="31">
        <v>2</v>
      </c>
    </row>
    <row r="351" spans="1:10" x14ac:dyDescent="0.25">
      <c r="A351" s="69">
        <v>1</v>
      </c>
      <c r="B351" s="70"/>
      <c r="C351" s="4">
        <v>2</v>
      </c>
      <c r="D351" s="2">
        <v>3</v>
      </c>
      <c r="E351" s="3">
        <v>4</v>
      </c>
      <c r="F351" s="3">
        <v>5</v>
      </c>
    </row>
    <row r="352" spans="1:10" x14ac:dyDescent="0.25">
      <c r="A352" s="40" t="s">
        <v>55</v>
      </c>
      <c r="B352" s="41"/>
      <c r="C352" s="44" t="s">
        <v>79</v>
      </c>
      <c r="D352" s="46" t="s">
        <v>5</v>
      </c>
      <c r="E352" s="47"/>
      <c r="F352" s="48"/>
    </row>
    <row r="353" spans="1:9" x14ac:dyDescent="0.25">
      <c r="A353" s="42"/>
      <c r="B353" s="43"/>
      <c r="C353" s="45"/>
      <c r="D353" s="49"/>
      <c r="E353" s="50"/>
      <c r="F353" s="51"/>
    </row>
    <row r="354" spans="1:9" x14ac:dyDescent="0.25">
      <c r="A354" s="42"/>
      <c r="B354" s="43"/>
      <c r="C354" s="45"/>
      <c r="D354" s="46" t="s">
        <v>6</v>
      </c>
      <c r="E354" s="47"/>
      <c r="F354" s="48"/>
    </row>
    <row r="355" spans="1:9" x14ac:dyDescent="0.25">
      <c r="A355" s="42"/>
      <c r="B355" s="43"/>
      <c r="C355" s="45"/>
      <c r="D355" s="49"/>
      <c r="E355" s="50"/>
      <c r="F355" s="51"/>
    </row>
    <row r="356" spans="1:9" x14ac:dyDescent="0.25">
      <c r="A356" s="42"/>
      <c r="B356" s="43"/>
      <c r="C356" s="45"/>
      <c r="D356" s="5"/>
      <c r="E356" s="5"/>
      <c r="F356" s="1"/>
    </row>
    <row r="357" spans="1:9" x14ac:dyDescent="0.25">
      <c r="A357" s="42"/>
      <c r="B357" s="43"/>
      <c r="C357" s="45"/>
      <c r="D357" s="46" t="s">
        <v>7</v>
      </c>
      <c r="E357" s="47"/>
      <c r="F357" s="48"/>
    </row>
    <row r="358" spans="1:9" x14ac:dyDescent="0.25">
      <c r="A358" s="42"/>
      <c r="B358" s="43"/>
      <c r="C358" s="45"/>
      <c r="D358" s="52"/>
      <c r="E358" s="53"/>
      <c r="F358" s="54"/>
    </row>
    <row r="359" spans="1:9" x14ac:dyDescent="0.25">
      <c r="A359" s="42"/>
      <c r="B359" s="43"/>
      <c r="C359" s="45"/>
      <c r="D359" s="49"/>
      <c r="E359" s="50"/>
      <c r="F359" s="51"/>
    </row>
    <row r="360" spans="1:9" x14ac:dyDescent="0.25">
      <c r="A360" s="42"/>
      <c r="B360" s="43"/>
      <c r="C360" s="45"/>
      <c r="D360" s="3"/>
      <c r="E360" s="3"/>
      <c r="F360" s="3"/>
    </row>
    <row r="361" spans="1:9" x14ac:dyDescent="0.25">
      <c r="A361" s="42"/>
      <c r="B361" s="43"/>
      <c r="C361" s="45"/>
      <c r="D361" s="55" t="s">
        <v>8</v>
      </c>
      <c r="E361" s="56"/>
      <c r="F361" s="57"/>
    </row>
    <row r="362" spans="1:9" x14ac:dyDescent="0.25">
      <c r="A362" s="42"/>
      <c r="B362" s="43"/>
      <c r="C362" s="45"/>
      <c r="D362" s="3"/>
      <c r="E362" s="3"/>
      <c r="F362" s="3"/>
    </row>
    <row r="363" spans="1:9" x14ac:dyDescent="0.25">
      <c r="A363" s="42"/>
      <c r="B363" s="43"/>
      <c r="C363" s="45"/>
      <c r="D363" s="58" t="s">
        <v>9</v>
      </c>
      <c r="E363" s="59"/>
      <c r="F363" s="60"/>
    </row>
    <row r="364" spans="1:9" x14ac:dyDescent="0.25">
      <c r="A364" s="42"/>
      <c r="B364" s="43"/>
      <c r="C364" s="45"/>
      <c r="D364" s="58" t="s">
        <v>10</v>
      </c>
      <c r="E364" s="59"/>
      <c r="F364" s="60"/>
    </row>
    <row r="365" spans="1:9" x14ac:dyDescent="0.25">
      <c r="A365" s="42"/>
      <c r="B365" s="43"/>
      <c r="C365" s="45"/>
      <c r="D365" s="10" t="s">
        <v>11</v>
      </c>
      <c r="E365" s="10" t="s">
        <v>21</v>
      </c>
      <c r="F365" s="11">
        <f>G365/H365*I365</f>
        <v>344.78807999999998</v>
      </c>
      <c r="G365" s="34">
        <v>663.05399999999997</v>
      </c>
      <c r="H365">
        <v>100</v>
      </c>
      <c r="I365">
        <v>52</v>
      </c>
    </row>
    <row r="366" spans="1:9" x14ac:dyDescent="0.25">
      <c r="A366" s="42"/>
      <c r="B366" s="43"/>
      <c r="C366" s="45"/>
      <c r="D366" s="8" t="s">
        <v>12</v>
      </c>
      <c r="E366" s="10" t="s">
        <v>22</v>
      </c>
      <c r="F366" s="11">
        <f>G366/H365*I365</f>
        <v>1692.0591999999999</v>
      </c>
      <c r="G366">
        <v>3253.96</v>
      </c>
    </row>
    <row r="367" spans="1:9" ht="23.25" x14ac:dyDescent="0.25">
      <c r="A367" s="42"/>
      <c r="B367" s="43"/>
      <c r="C367" s="45"/>
      <c r="D367" s="8" t="s">
        <v>13</v>
      </c>
      <c r="E367" s="10" t="s">
        <v>23</v>
      </c>
      <c r="F367" s="11">
        <f>G367/H365*I365</f>
        <v>155.55799999999999</v>
      </c>
      <c r="G367">
        <v>299.14999999999998</v>
      </c>
    </row>
    <row r="368" spans="1:9" x14ac:dyDescent="0.25">
      <c r="A368" s="42"/>
      <c r="B368" s="43"/>
      <c r="C368" s="45"/>
      <c r="D368" s="10" t="s">
        <v>14</v>
      </c>
      <c r="E368" s="10" t="s">
        <v>23</v>
      </c>
      <c r="F368" s="11">
        <f>G368/H365*I365</f>
        <v>115.60120000000001</v>
      </c>
      <c r="G368">
        <v>222.31</v>
      </c>
    </row>
    <row r="369" spans="1:9" x14ac:dyDescent="0.25">
      <c r="A369" s="42"/>
      <c r="B369" s="43"/>
      <c r="C369" s="45"/>
      <c r="D369" s="16"/>
      <c r="E369" s="17"/>
      <c r="F369" s="18">
        <f>SUM(F365:F368)</f>
        <v>2308.00648</v>
      </c>
    </row>
    <row r="370" spans="1:9" ht="15" customHeight="1" x14ac:dyDescent="0.25">
      <c r="A370" s="42"/>
      <c r="B370" s="43"/>
      <c r="C370" s="45"/>
      <c r="D370" s="55" t="s">
        <v>15</v>
      </c>
      <c r="E370" s="56"/>
      <c r="F370" s="57"/>
    </row>
    <row r="371" spans="1:9" x14ac:dyDescent="0.25">
      <c r="A371" s="42"/>
      <c r="B371" s="43"/>
      <c r="C371" s="45"/>
      <c r="D371" s="8" t="s">
        <v>24</v>
      </c>
      <c r="E371" s="9" t="s">
        <v>31</v>
      </c>
      <c r="F371" s="14">
        <f>G371/H365*I365</f>
        <v>19.4116</v>
      </c>
      <c r="G371" s="24">
        <v>37.33</v>
      </c>
    </row>
    <row r="372" spans="1:9" ht="32.450000000000003" customHeight="1" x14ac:dyDescent="0.25">
      <c r="A372" s="42"/>
      <c r="B372" s="43"/>
      <c r="C372" s="45"/>
      <c r="D372" s="8" t="s">
        <v>25</v>
      </c>
      <c r="E372" s="9" t="s">
        <v>31</v>
      </c>
      <c r="F372" s="14">
        <f>G372/H365*I365</f>
        <v>23.035999999999998</v>
      </c>
      <c r="G372" s="24">
        <v>44.3</v>
      </c>
    </row>
    <row r="373" spans="1:9" ht="23.25" customHeight="1" x14ac:dyDescent="0.25">
      <c r="A373" s="42"/>
      <c r="B373" s="43"/>
      <c r="C373" s="45"/>
      <c r="D373" s="8" t="s">
        <v>27</v>
      </c>
      <c r="E373" s="9" t="s">
        <v>31</v>
      </c>
      <c r="F373" s="12">
        <f>G373/H365*I365</f>
        <v>39.514799999999994</v>
      </c>
      <c r="G373" s="24">
        <v>75.989999999999995</v>
      </c>
    </row>
    <row r="374" spans="1:9" ht="76.150000000000006" customHeight="1" x14ac:dyDescent="0.25">
      <c r="A374" s="42"/>
      <c r="B374" s="43"/>
      <c r="C374" s="45"/>
      <c r="D374" s="8" t="s">
        <v>28</v>
      </c>
      <c r="E374" s="9" t="s">
        <v>31</v>
      </c>
      <c r="F374" s="12">
        <f>G374/H365*I365</f>
        <v>31.6004</v>
      </c>
      <c r="G374" s="24">
        <v>60.77</v>
      </c>
    </row>
    <row r="375" spans="1:9" ht="19.149999999999999" customHeight="1" x14ac:dyDescent="0.25">
      <c r="A375" s="42"/>
      <c r="B375" s="43"/>
      <c r="C375" s="45"/>
      <c r="D375" s="8" t="s">
        <v>29</v>
      </c>
      <c r="E375" s="9" t="s">
        <v>31</v>
      </c>
      <c r="F375" s="12">
        <f>G375/H365*I365</f>
        <v>36.5976</v>
      </c>
      <c r="G375" s="24">
        <v>70.38</v>
      </c>
    </row>
    <row r="376" spans="1:9" ht="15.6" customHeight="1" x14ac:dyDescent="0.25">
      <c r="A376" s="42"/>
      <c r="B376" s="43"/>
      <c r="C376" s="45"/>
      <c r="D376" s="8" t="s">
        <v>26</v>
      </c>
      <c r="E376" s="9" t="s">
        <v>31</v>
      </c>
      <c r="F376" s="12">
        <f>G376/H365*I365</f>
        <v>26.129999999999995</v>
      </c>
      <c r="G376" s="24">
        <v>50.25</v>
      </c>
    </row>
    <row r="377" spans="1:9" ht="34.5" x14ac:dyDescent="0.25">
      <c r="A377" s="42"/>
      <c r="B377" s="43"/>
      <c r="C377" s="45"/>
      <c r="D377" s="8" t="s">
        <v>46</v>
      </c>
      <c r="E377" s="9" t="s">
        <v>31</v>
      </c>
      <c r="F377" s="12">
        <f>G377/H365*I365</f>
        <v>39.197599999999994</v>
      </c>
      <c r="G377" s="24">
        <v>75.38</v>
      </c>
    </row>
    <row r="378" spans="1:9" ht="34.5" x14ac:dyDescent="0.25">
      <c r="A378" s="42"/>
      <c r="B378" s="43"/>
      <c r="C378" s="45"/>
      <c r="D378" s="8" t="s">
        <v>30</v>
      </c>
      <c r="E378" s="9" t="s">
        <v>31</v>
      </c>
      <c r="F378" s="12">
        <f>G378/H365*I365</f>
        <v>22.75</v>
      </c>
      <c r="G378" s="24">
        <v>43.75</v>
      </c>
    </row>
    <row r="379" spans="1:9" ht="23.25" x14ac:dyDescent="0.25">
      <c r="A379" s="42"/>
      <c r="B379" s="43"/>
      <c r="C379" s="45"/>
      <c r="D379" s="8" t="s">
        <v>71</v>
      </c>
      <c r="E379" s="9" t="s">
        <v>31</v>
      </c>
      <c r="F379" s="12">
        <f>G379/H365*I365</f>
        <v>26.129999999999995</v>
      </c>
      <c r="G379" s="24">
        <v>50.25</v>
      </c>
    </row>
    <row r="380" spans="1:9" ht="22.9" customHeight="1" x14ac:dyDescent="0.25">
      <c r="A380" s="42"/>
      <c r="B380" s="43"/>
      <c r="C380" s="45"/>
      <c r="D380" s="8" t="s">
        <v>70</v>
      </c>
      <c r="E380" s="9" t="s">
        <v>31</v>
      </c>
      <c r="F380" s="12">
        <f>G380/H365*I365</f>
        <v>1.9603999999999999</v>
      </c>
      <c r="G380" s="24">
        <v>3.77</v>
      </c>
    </row>
    <row r="381" spans="1:9" ht="15" customHeight="1" x14ac:dyDescent="0.25">
      <c r="A381" s="42"/>
      <c r="B381" s="43"/>
      <c r="C381" s="45"/>
      <c r="D381" s="3"/>
      <c r="E381" s="3"/>
      <c r="F381" s="13">
        <f>F371+F372+F373+F374+F375+F377+F378+F380+F376+F379</f>
        <v>266.32839999999999</v>
      </c>
      <c r="G381" s="13">
        <f>G371+G372+G373+G374+G375+G377+G378+G380+G376+G379</f>
        <v>512.16999999999996</v>
      </c>
    </row>
    <row r="382" spans="1:9" ht="15" customHeight="1" x14ac:dyDescent="0.25">
      <c r="A382" s="42"/>
      <c r="B382" s="43"/>
      <c r="C382" s="45"/>
      <c r="D382" s="46" t="s">
        <v>16</v>
      </c>
      <c r="E382" s="47"/>
      <c r="F382" s="48"/>
    </row>
    <row r="383" spans="1:9" x14ac:dyDescent="0.25">
      <c r="A383" s="42"/>
      <c r="B383" s="43"/>
      <c r="C383" s="45"/>
      <c r="D383" s="49"/>
      <c r="E383" s="50"/>
      <c r="F383" s="51"/>
    </row>
    <row r="384" spans="1:9" ht="23.25" x14ac:dyDescent="0.25">
      <c r="A384" s="42"/>
      <c r="B384" s="43"/>
      <c r="C384" s="45"/>
      <c r="D384" s="8" t="s">
        <v>32</v>
      </c>
      <c r="E384" s="10" t="s">
        <v>31</v>
      </c>
      <c r="F384" s="11">
        <f>G384/H384*I384</f>
        <v>7.5691199999999998</v>
      </c>
      <c r="G384" s="34">
        <v>14.555999999999999</v>
      </c>
      <c r="H384">
        <v>100</v>
      </c>
      <c r="I384">
        <v>52</v>
      </c>
    </row>
    <row r="385" spans="1:9" ht="23.25" x14ac:dyDescent="0.25">
      <c r="A385" s="42"/>
      <c r="B385" s="43"/>
      <c r="C385" s="45"/>
      <c r="D385" s="8" t="s">
        <v>33</v>
      </c>
      <c r="E385" s="10" t="s">
        <v>31</v>
      </c>
      <c r="F385" s="11">
        <f>G385/H384*I384</f>
        <v>7.1011200000000008</v>
      </c>
      <c r="G385" s="34">
        <v>13.656000000000001</v>
      </c>
    </row>
    <row r="386" spans="1:9" ht="23.25" x14ac:dyDescent="0.25">
      <c r="A386" s="42"/>
      <c r="B386" s="43"/>
      <c r="C386" s="45"/>
      <c r="D386" s="8" t="s">
        <v>47</v>
      </c>
      <c r="E386" s="10" t="s">
        <v>31</v>
      </c>
      <c r="F386" s="11">
        <f>G386/H384*I384</f>
        <v>19.598799999999997</v>
      </c>
      <c r="G386">
        <v>37.69</v>
      </c>
    </row>
    <row r="387" spans="1:9" x14ac:dyDescent="0.25">
      <c r="A387" s="42"/>
      <c r="B387" s="43"/>
      <c r="C387" s="45"/>
      <c r="D387" s="3"/>
      <c r="E387" s="3"/>
      <c r="F387" s="13">
        <f>SUM(F384:F386)</f>
        <v>34.269039999999997</v>
      </c>
    </row>
    <row r="388" spans="1:9" x14ac:dyDescent="0.25">
      <c r="A388" s="42"/>
      <c r="B388" s="43"/>
      <c r="C388" s="45"/>
      <c r="D388" s="61" t="s">
        <v>17</v>
      </c>
      <c r="E388" s="62"/>
      <c r="F388" s="63"/>
    </row>
    <row r="389" spans="1:9" ht="7.9" customHeight="1" x14ac:dyDescent="0.25">
      <c r="A389" s="42"/>
      <c r="B389" s="43"/>
      <c r="C389" s="45"/>
      <c r="D389" s="64"/>
      <c r="E389" s="65"/>
      <c r="F389" s="66"/>
    </row>
    <row r="390" spans="1:9" x14ac:dyDescent="0.25">
      <c r="A390" s="42"/>
      <c r="B390" s="43"/>
      <c r="C390" s="45"/>
      <c r="D390" s="3"/>
      <c r="E390" s="3"/>
      <c r="F390" s="3"/>
    </row>
    <row r="391" spans="1:9" x14ac:dyDescent="0.25">
      <c r="A391" s="42"/>
      <c r="B391" s="43"/>
      <c r="C391" s="45"/>
      <c r="D391" s="58" t="s">
        <v>18</v>
      </c>
      <c r="E391" s="59"/>
      <c r="F391" s="60"/>
    </row>
    <row r="392" spans="1:9" x14ac:dyDescent="0.25">
      <c r="A392" s="42"/>
      <c r="B392" s="43"/>
      <c r="C392" s="45"/>
      <c r="D392" s="3"/>
      <c r="E392" s="3"/>
      <c r="F392" s="3"/>
    </row>
    <row r="393" spans="1:9" ht="15" customHeight="1" x14ac:dyDescent="0.25">
      <c r="A393" s="42"/>
      <c r="B393" s="43"/>
      <c r="C393" s="45"/>
      <c r="D393" s="46" t="s">
        <v>19</v>
      </c>
      <c r="E393" s="47"/>
      <c r="F393" s="48"/>
    </row>
    <row r="394" spans="1:9" x14ac:dyDescent="0.25">
      <c r="A394" s="42"/>
      <c r="B394" s="43"/>
      <c r="C394" s="45"/>
      <c r="D394" s="49"/>
      <c r="E394" s="50"/>
      <c r="F394" s="51"/>
    </row>
    <row r="395" spans="1:9" x14ac:dyDescent="0.25">
      <c r="A395" s="42"/>
      <c r="B395" s="43"/>
      <c r="C395" s="45"/>
      <c r="D395" s="8" t="s">
        <v>48</v>
      </c>
      <c r="E395" s="10" t="s">
        <v>38</v>
      </c>
      <c r="F395" s="11">
        <f>G395/H395*I395</f>
        <v>581.84047999999996</v>
      </c>
      <c r="G395" s="35">
        <v>1118.924</v>
      </c>
      <c r="H395">
        <v>100</v>
      </c>
      <c r="I395">
        <v>52</v>
      </c>
    </row>
    <row r="396" spans="1:9" x14ac:dyDescent="0.25">
      <c r="A396" s="42"/>
      <c r="B396" s="43"/>
      <c r="C396" s="45"/>
      <c r="D396" s="8" t="s">
        <v>49</v>
      </c>
      <c r="E396" s="10" t="s">
        <v>38</v>
      </c>
      <c r="F396" s="11">
        <f>G396/H395*I395</f>
        <v>2126.8176800000001</v>
      </c>
      <c r="G396" s="35">
        <v>4090.0340000000001</v>
      </c>
    </row>
    <row r="397" spans="1:9" ht="36" customHeight="1" x14ac:dyDescent="0.25">
      <c r="A397" s="42"/>
      <c r="B397" s="43"/>
      <c r="C397" s="45"/>
      <c r="D397" s="8" t="s">
        <v>34</v>
      </c>
      <c r="E397" s="10" t="s">
        <v>38</v>
      </c>
      <c r="F397" s="11">
        <f>G397/H395*I395</f>
        <v>293.10007999999999</v>
      </c>
      <c r="G397" s="35">
        <v>563.654</v>
      </c>
    </row>
    <row r="398" spans="1:9" ht="16.899999999999999" customHeight="1" x14ac:dyDescent="0.25">
      <c r="A398" s="42"/>
      <c r="B398" s="43"/>
      <c r="C398" s="45"/>
      <c r="D398" s="8" t="s">
        <v>56</v>
      </c>
      <c r="E398" s="10" t="s">
        <v>38</v>
      </c>
      <c r="F398" s="11">
        <f>G398/H395*I395</f>
        <v>303.83079999999995</v>
      </c>
      <c r="G398" s="27">
        <v>584.29</v>
      </c>
    </row>
    <row r="399" spans="1:9" x14ac:dyDescent="0.25">
      <c r="A399" s="42"/>
      <c r="B399" s="43"/>
      <c r="C399" s="45"/>
      <c r="D399" s="8" t="s">
        <v>36</v>
      </c>
      <c r="E399" s="10" t="s">
        <v>38</v>
      </c>
      <c r="F399" s="11">
        <f>G399/H395*I395</f>
        <v>293.09800000000001</v>
      </c>
      <c r="G399" s="27">
        <v>563.65</v>
      </c>
    </row>
    <row r="400" spans="1:9" x14ac:dyDescent="0.25">
      <c r="A400" s="42"/>
      <c r="B400" s="43"/>
      <c r="C400" s="45"/>
      <c r="D400" s="8" t="s">
        <v>35</v>
      </c>
      <c r="E400" s="10" t="s">
        <v>38</v>
      </c>
      <c r="F400" s="11">
        <f>G400/H395*I395</f>
        <v>1172.3868000000002</v>
      </c>
      <c r="G400" s="27">
        <v>2254.59</v>
      </c>
    </row>
    <row r="401" spans="1:9" ht="23.25" x14ac:dyDescent="0.25">
      <c r="A401" s="42"/>
      <c r="B401" s="43"/>
      <c r="C401" s="45"/>
      <c r="D401" s="8" t="s">
        <v>37</v>
      </c>
      <c r="E401" s="10" t="s">
        <v>38</v>
      </c>
      <c r="F401" s="11">
        <f>G401/H395*I395</f>
        <v>1905.124</v>
      </c>
      <c r="G401" s="27">
        <v>3663.7</v>
      </c>
    </row>
    <row r="402" spans="1:9" x14ac:dyDescent="0.25">
      <c r="A402" s="42"/>
      <c r="B402" s="43"/>
      <c r="C402" s="45"/>
      <c r="D402" s="10" t="s">
        <v>50</v>
      </c>
      <c r="E402" s="10" t="s">
        <v>38</v>
      </c>
      <c r="F402" s="11">
        <f>G402/H395*I395</f>
        <v>73.273200000000003</v>
      </c>
      <c r="G402" s="27">
        <v>140.91</v>
      </c>
    </row>
    <row r="403" spans="1:9" ht="18" customHeight="1" x14ac:dyDescent="0.25">
      <c r="A403" s="42"/>
      <c r="B403" s="43"/>
      <c r="C403" s="45"/>
      <c r="D403" s="23" t="s">
        <v>53</v>
      </c>
      <c r="E403" s="10" t="s">
        <v>38</v>
      </c>
      <c r="F403" s="18">
        <f>G403/H395*I395</f>
        <v>146.54640000000001</v>
      </c>
      <c r="G403" s="27">
        <v>281.82</v>
      </c>
    </row>
    <row r="404" spans="1:9" x14ac:dyDescent="0.25">
      <c r="A404" s="42"/>
      <c r="B404" s="43"/>
      <c r="C404" s="45"/>
      <c r="D404" s="23" t="s">
        <v>57</v>
      </c>
      <c r="E404" s="10" t="s">
        <v>38</v>
      </c>
      <c r="F404" s="18">
        <f>G404/H395*I395</f>
        <v>586.19266679999998</v>
      </c>
      <c r="G404" s="35">
        <v>1127.29359</v>
      </c>
    </row>
    <row r="405" spans="1:9" ht="18.75" customHeight="1" x14ac:dyDescent="0.25">
      <c r="A405" s="42"/>
      <c r="B405" s="43"/>
      <c r="C405" s="45"/>
      <c r="D405" s="23" t="s">
        <v>58</v>
      </c>
      <c r="E405" s="10" t="s">
        <v>38</v>
      </c>
      <c r="F405" s="18">
        <f>G405/H395*I395</f>
        <v>512.91759999999999</v>
      </c>
      <c r="G405" s="27">
        <v>986.38</v>
      </c>
    </row>
    <row r="406" spans="1:9" ht="18.600000000000001" customHeight="1" x14ac:dyDescent="0.25">
      <c r="A406" s="42"/>
      <c r="B406" s="43"/>
      <c r="C406" s="45"/>
      <c r="D406" s="16"/>
      <c r="E406" s="10"/>
      <c r="F406" s="18">
        <f>SUM(F395:F405)</f>
        <v>7995.127706799999</v>
      </c>
    </row>
    <row r="407" spans="1:9" ht="22.15" customHeight="1" x14ac:dyDescent="0.25">
      <c r="A407" s="42"/>
      <c r="B407" s="43"/>
      <c r="C407" s="45"/>
      <c r="D407" s="58" t="s">
        <v>20</v>
      </c>
      <c r="E407" s="59"/>
      <c r="F407" s="60"/>
    </row>
    <row r="408" spans="1:9" ht="28.9" customHeight="1" x14ac:dyDescent="0.25">
      <c r="A408" s="42"/>
      <c r="B408" s="43"/>
      <c r="C408" s="45"/>
      <c r="D408" s="8" t="s">
        <v>39</v>
      </c>
      <c r="E408" s="10" t="s">
        <v>44</v>
      </c>
      <c r="F408" s="15">
        <f>G408/H408*I408</f>
        <v>65.329679999999996</v>
      </c>
      <c r="G408" s="35">
        <v>125.634</v>
      </c>
      <c r="H408">
        <v>100</v>
      </c>
      <c r="I408">
        <v>52</v>
      </c>
    </row>
    <row r="409" spans="1:9" ht="21" customHeight="1" x14ac:dyDescent="0.25">
      <c r="A409" s="42"/>
      <c r="B409" s="43"/>
      <c r="C409" s="45"/>
      <c r="D409" s="8" t="s">
        <v>40</v>
      </c>
      <c r="E409" s="10" t="s">
        <v>44</v>
      </c>
      <c r="F409" s="15">
        <f>G409/H408*I408</f>
        <v>25.939679999999999</v>
      </c>
      <c r="G409" s="33">
        <v>49.884</v>
      </c>
    </row>
    <row r="410" spans="1:9" ht="25.15" customHeight="1" x14ac:dyDescent="0.25">
      <c r="A410" s="42"/>
      <c r="B410" s="43"/>
      <c r="C410" s="45"/>
      <c r="D410" s="8" t="s">
        <v>59</v>
      </c>
      <c r="E410" s="10" t="s">
        <v>44</v>
      </c>
      <c r="F410" s="15">
        <f>G410/H408*I408</f>
        <v>19.63</v>
      </c>
      <c r="G410" s="24">
        <v>37.75</v>
      </c>
    </row>
    <row r="411" spans="1:9" x14ac:dyDescent="0.25">
      <c r="A411" s="42"/>
      <c r="B411" s="43"/>
      <c r="C411" s="45"/>
      <c r="D411" s="8" t="s">
        <v>41</v>
      </c>
      <c r="E411" s="10" t="s">
        <v>44</v>
      </c>
      <c r="F411" s="12">
        <f>G411/H408*I408</f>
        <v>0.9775999999999998</v>
      </c>
      <c r="G411" s="24">
        <v>1.88</v>
      </c>
    </row>
    <row r="412" spans="1:9" x14ac:dyDescent="0.25">
      <c r="A412" s="42"/>
      <c r="B412" s="43"/>
      <c r="C412" s="45"/>
      <c r="D412" s="8" t="s">
        <v>42</v>
      </c>
      <c r="E412" s="10" t="s">
        <v>44</v>
      </c>
      <c r="F412" s="12">
        <f>G412/H408*I408</f>
        <v>132.50328000000002</v>
      </c>
      <c r="G412" s="33">
        <v>254.81399999999999</v>
      </c>
    </row>
    <row r="413" spans="1:9" ht="23.25" x14ac:dyDescent="0.25">
      <c r="A413" s="42"/>
      <c r="B413" s="43"/>
      <c r="C413" s="45"/>
      <c r="D413" s="8" t="s">
        <v>43</v>
      </c>
      <c r="E413" s="10" t="s">
        <v>44</v>
      </c>
      <c r="F413" s="12">
        <f>G413/H408*I408</f>
        <v>42.101280000000003</v>
      </c>
      <c r="G413" s="33">
        <v>80.963999999999999</v>
      </c>
    </row>
    <row r="414" spans="1:9" ht="23.45" customHeight="1" x14ac:dyDescent="0.25">
      <c r="A414" s="42"/>
      <c r="B414" s="43"/>
      <c r="C414" s="45"/>
      <c r="D414" s="8" t="s">
        <v>54</v>
      </c>
      <c r="E414" s="10" t="s">
        <v>44</v>
      </c>
      <c r="F414" s="12">
        <f>G414/H408*I408</f>
        <v>9.7968000000000011</v>
      </c>
      <c r="G414" s="24">
        <v>18.84</v>
      </c>
    </row>
    <row r="415" spans="1:9" ht="13.5" customHeight="1" x14ac:dyDescent="0.25">
      <c r="A415" s="42"/>
      <c r="B415" s="43"/>
      <c r="C415" s="45"/>
      <c r="D415" s="3"/>
      <c r="E415" s="3"/>
      <c r="F415" s="13">
        <f>SUM(F408:F414)</f>
        <v>296.27832000000006</v>
      </c>
      <c r="G415" s="13">
        <f>SUM(G408:G414)</f>
        <v>569.76599999999996</v>
      </c>
    </row>
    <row r="416" spans="1:9" ht="14.25" customHeight="1" x14ac:dyDescent="0.25">
      <c r="A416" s="42"/>
      <c r="B416" s="43"/>
      <c r="C416" s="45"/>
      <c r="D416" s="1"/>
      <c r="E416" s="1"/>
      <c r="F416" s="19">
        <f>F369+F381+F387+F406+F415</f>
        <v>10900.009946799999</v>
      </c>
      <c r="G416" s="37">
        <f>F416*J350</f>
        <v>21800.019893599998</v>
      </c>
    </row>
    <row r="417" spans="1:10" x14ac:dyDescent="0.25">
      <c r="A417" s="38"/>
      <c r="B417" s="39"/>
      <c r="C417" s="3"/>
      <c r="D417" s="1"/>
      <c r="E417" s="1"/>
      <c r="F417" s="19"/>
    </row>
    <row r="421" spans="1:10" ht="60" x14ac:dyDescent="0.25">
      <c r="A421" s="67" t="s">
        <v>0</v>
      </c>
      <c r="B421" s="68"/>
      <c r="C421" s="6" t="s">
        <v>1</v>
      </c>
      <c r="D421" s="6" t="s">
        <v>2</v>
      </c>
      <c r="E421" s="6" t="s">
        <v>3</v>
      </c>
      <c r="F421" s="7" t="s">
        <v>4</v>
      </c>
      <c r="J421" s="31">
        <v>60</v>
      </c>
    </row>
    <row r="422" spans="1:10" x14ac:dyDescent="0.25">
      <c r="A422" s="69">
        <v>1</v>
      </c>
      <c r="B422" s="70"/>
      <c r="C422" s="4">
        <v>2</v>
      </c>
      <c r="D422" s="2">
        <v>3</v>
      </c>
      <c r="E422" s="3">
        <v>4</v>
      </c>
      <c r="F422" s="3">
        <v>5</v>
      </c>
    </row>
    <row r="423" spans="1:10" x14ac:dyDescent="0.25">
      <c r="A423" s="40" t="s">
        <v>55</v>
      </c>
      <c r="B423" s="41"/>
      <c r="C423" s="44" t="s">
        <v>80</v>
      </c>
      <c r="D423" s="46" t="s">
        <v>5</v>
      </c>
      <c r="E423" s="47"/>
      <c r="F423" s="48"/>
    </row>
    <row r="424" spans="1:10" x14ac:dyDescent="0.25">
      <c r="A424" s="42"/>
      <c r="B424" s="43"/>
      <c r="C424" s="45"/>
      <c r="D424" s="49"/>
      <c r="E424" s="50"/>
      <c r="F424" s="51"/>
    </row>
    <row r="425" spans="1:10" x14ac:dyDescent="0.25">
      <c r="A425" s="42"/>
      <c r="B425" s="43"/>
      <c r="C425" s="45"/>
      <c r="D425" s="46" t="s">
        <v>6</v>
      </c>
      <c r="E425" s="47"/>
      <c r="F425" s="48"/>
    </row>
    <row r="426" spans="1:10" x14ac:dyDescent="0.25">
      <c r="A426" s="42"/>
      <c r="B426" s="43"/>
      <c r="C426" s="45"/>
      <c r="D426" s="49"/>
      <c r="E426" s="50"/>
      <c r="F426" s="51"/>
    </row>
    <row r="427" spans="1:10" x14ac:dyDescent="0.25">
      <c r="A427" s="42"/>
      <c r="B427" s="43"/>
      <c r="C427" s="45"/>
      <c r="D427" s="5"/>
      <c r="E427" s="5"/>
      <c r="F427" s="1"/>
    </row>
    <row r="428" spans="1:10" x14ac:dyDescent="0.25">
      <c r="A428" s="42"/>
      <c r="B428" s="43"/>
      <c r="C428" s="45"/>
      <c r="D428" s="46" t="s">
        <v>7</v>
      </c>
      <c r="E428" s="47"/>
      <c r="F428" s="48"/>
    </row>
    <row r="429" spans="1:10" x14ac:dyDescent="0.25">
      <c r="A429" s="42"/>
      <c r="B429" s="43"/>
      <c r="C429" s="45"/>
      <c r="D429" s="52"/>
      <c r="E429" s="53"/>
      <c r="F429" s="54"/>
    </row>
    <row r="430" spans="1:10" x14ac:dyDescent="0.25">
      <c r="A430" s="42"/>
      <c r="B430" s="43"/>
      <c r="C430" s="45"/>
      <c r="D430" s="49"/>
      <c r="E430" s="50"/>
      <c r="F430" s="51"/>
    </row>
    <row r="431" spans="1:10" x14ac:dyDescent="0.25">
      <c r="A431" s="42"/>
      <c r="B431" s="43"/>
      <c r="C431" s="45"/>
      <c r="D431" s="3"/>
      <c r="E431" s="3"/>
      <c r="F431" s="3"/>
    </row>
    <row r="432" spans="1:10" x14ac:dyDescent="0.25">
      <c r="A432" s="42"/>
      <c r="B432" s="43"/>
      <c r="C432" s="45"/>
      <c r="D432" s="55" t="s">
        <v>8</v>
      </c>
      <c r="E432" s="56"/>
      <c r="F432" s="57"/>
    </row>
    <row r="433" spans="1:9" x14ac:dyDescent="0.25">
      <c r="A433" s="42"/>
      <c r="B433" s="43"/>
      <c r="C433" s="45"/>
      <c r="D433" s="3"/>
      <c r="E433" s="3"/>
      <c r="F433" s="3"/>
    </row>
    <row r="434" spans="1:9" x14ac:dyDescent="0.25">
      <c r="A434" s="42"/>
      <c r="B434" s="43"/>
      <c r="C434" s="45"/>
      <c r="D434" s="58" t="s">
        <v>9</v>
      </c>
      <c r="E434" s="59"/>
      <c r="F434" s="60"/>
    </row>
    <row r="435" spans="1:9" x14ac:dyDescent="0.25">
      <c r="A435" s="42"/>
      <c r="B435" s="43"/>
      <c r="C435" s="45"/>
      <c r="D435" s="58" t="s">
        <v>10</v>
      </c>
      <c r="E435" s="59"/>
      <c r="F435" s="60"/>
    </row>
    <row r="436" spans="1:9" x14ac:dyDescent="0.25">
      <c r="A436" s="42"/>
      <c r="B436" s="43"/>
      <c r="C436" s="45"/>
      <c r="D436" s="10" t="s">
        <v>11</v>
      </c>
      <c r="E436" s="10" t="s">
        <v>21</v>
      </c>
      <c r="F436" s="11">
        <f>G436/H436*I436</f>
        <v>344.78807999999998</v>
      </c>
      <c r="G436" s="34">
        <v>663.05399999999997</v>
      </c>
      <c r="H436">
        <v>100</v>
      </c>
      <c r="I436">
        <v>52</v>
      </c>
    </row>
    <row r="437" spans="1:9" x14ac:dyDescent="0.25">
      <c r="A437" s="42"/>
      <c r="B437" s="43"/>
      <c r="C437" s="45"/>
      <c r="D437" s="8" t="s">
        <v>12</v>
      </c>
      <c r="E437" s="10" t="s">
        <v>22</v>
      </c>
      <c r="F437" s="11">
        <f>G437/H436*I436</f>
        <v>1692.0591999999999</v>
      </c>
      <c r="G437">
        <v>3253.96</v>
      </c>
    </row>
    <row r="438" spans="1:9" ht="19.149999999999999" customHeight="1" x14ac:dyDescent="0.25">
      <c r="A438" s="42"/>
      <c r="B438" s="43"/>
      <c r="C438" s="45"/>
      <c r="D438" s="8" t="s">
        <v>13</v>
      </c>
      <c r="E438" s="10" t="s">
        <v>23</v>
      </c>
      <c r="F438" s="11">
        <f>G438/H436*I436</f>
        <v>155.55799999999999</v>
      </c>
      <c r="G438">
        <v>299.14999999999998</v>
      </c>
    </row>
    <row r="439" spans="1:9" x14ac:dyDescent="0.25">
      <c r="A439" s="42"/>
      <c r="B439" s="43"/>
      <c r="C439" s="45"/>
      <c r="D439" s="10" t="s">
        <v>14</v>
      </c>
      <c r="E439" s="10" t="s">
        <v>23</v>
      </c>
      <c r="F439" s="11">
        <f>G439/H436*I436</f>
        <v>115.60120000000001</v>
      </c>
      <c r="G439">
        <v>222.31</v>
      </c>
    </row>
    <row r="440" spans="1:9" x14ac:dyDescent="0.25">
      <c r="A440" s="42"/>
      <c r="B440" s="43"/>
      <c r="C440" s="45"/>
      <c r="D440" s="16"/>
      <c r="E440" s="17"/>
      <c r="F440" s="18">
        <f>SUM(F436:F439)</f>
        <v>2308.00648</v>
      </c>
    </row>
    <row r="441" spans="1:9" ht="15" customHeight="1" x14ac:dyDescent="0.25">
      <c r="A441" s="42"/>
      <c r="B441" s="43"/>
      <c r="C441" s="45"/>
      <c r="D441" s="55" t="s">
        <v>15</v>
      </c>
      <c r="E441" s="56"/>
      <c r="F441" s="57"/>
    </row>
    <row r="442" spans="1:9" x14ac:dyDescent="0.25">
      <c r="A442" s="42"/>
      <c r="B442" s="43"/>
      <c r="C442" s="45"/>
      <c r="D442" s="8" t="s">
        <v>24</v>
      </c>
      <c r="E442" s="9" t="s">
        <v>31</v>
      </c>
      <c r="F442" s="14">
        <f>G442/H436*I436</f>
        <v>19.4116</v>
      </c>
      <c r="G442" s="24">
        <v>37.33</v>
      </c>
    </row>
    <row r="443" spans="1:9" ht="37.9" customHeight="1" x14ac:dyDescent="0.25">
      <c r="A443" s="42"/>
      <c r="B443" s="43"/>
      <c r="C443" s="45"/>
      <c r="D443" s="8" t="s">
        <v>25</v>
      </c>
      <c r="E443" s="9" t="s">
        <v>31</v>
      </c>
      <c r="F443" s="14">
        <f>G443/H436*I436</f>
        <v>23.035999999999998</v>
      </c>
      <c r="G443" s="24">
        <v>44.3</v>
      </c>
    </row>
    <row r="444" spans="1:9" ht="24" customHeight="1" x14ac:dyDescent="0.25">
      <c r="A444" s="42"/>
      <c r="B444" s="43"/>
      <c r="C444" s="45"/>
      <c r="D444" s="8" t="s">
        <v>27</v>
      </c>
      <c r="E444" s="9" t="s">
        <v>31</v>
      </c>
      <c r="F444" s="12">
        <f>G444/H436*I436</f>
        <v>39.514799999999994</v>
      </c>
      <c r="G444" s="24">
        <v>75.989999999999995</v>
      </c>
    </row>
    <row r="445" spans="1:9" ht="77.45" customHeight="1" x14ac:dyDescent="0.25">
      <c r="A445" s="42"/>
      <c r="B445" s="43"/>
      <c r="C445" s="45"/>
      <c r="D445" s="8" t="s">
        <v>28</v>
      </c>
      <c r="E445" s="9" t="s">
        <v>31</v>
      </c>
      <c r="F445" s="12">
        <f>G445/H436*I436</f>
        <v>31.6004</v>
      </c>
      <c r="G445" s="24">
        <v>60.77</v>
      </c>
    </row>
    <row r="446" spans="1:9" ht="20.45" customHeight="1" x14ac:dyDescent="0.25">
      <c r="A446" s="42"/>
      <c r="B446" s="43"/>
      <c r="C446" s="45"/>
      <c r="D446" s="8" t="s">
        <v>29</v>
      </c>
      <c r="E446" s="9" t="s">
        <v>31</v>
      </c>
      <c r="F446" s="12">
        <f>G446/H436*I436</f>
        <v>36.5976</v>
      </c>
      <c r="G446" s="24">
        <v>70.38</v>
      </c>
    </row>
    <row r="447" spans="1:9" ht="18.600000000000001" customHeight="1" x14ac:dyDescent="0.25">
      <c r="A447" s="42"/>
      <c r="B447" s="43"/>
      <c r="C447" s="45"/>
      <c r="D447" s="8" t="s">
        <v>26</v>
      </c>
      <c r="E447" s="9" t="s">
        <v>31</v>
      </c>
      <c r="F447" s="12">
        <f>G447/H436*I436</f>
        <v>26.129999999999995</v>
      </c>
      <c r="G447" s="24">
        <v>50.25</v>
      </c>
    </row>
    <row r="448" spans="1:9" ht="34.5" x14ac:dyDescent="0.25">
      <c r="A448" s="42"/>
      <c r="B448" s="43"/>
      <c r="C448" s="45"/>
      <c r="D448" s="8" t="s">
        <v>46</v>
      </c>
      <c r="E448" s="9" t="s">
        <v>31</v>
      </c>
      <c r="F448" s="12">
        <f>G448/H436*I436</f>
        <v>39.197599999999994</v>
      </c>
      <c r="G448" s="24">
        <v>75.38</v>
      </c>
    </row>
    <row r="449" spans="1:9" ht="34.5" x14ac:dyDescent="0.25">
      <c r="A449" s="42"/>
      <c r="B449" s="43"/>
      <c r="C449" s="45"/>
      <c r="D449" s="8" t="s">
        <v>30</v>
      </c>
      <c r="E449" s="9" t="s">
        <v>31</v>
      </c>
      <c r="F449" s="12">
        <f>G449/H436*I436</f>
        <v>22.75</v>
      </c>
      <c r="G449" s="24">
        <v>43.75</v>
      </c>
    </row>
    <row r="450" spans="1:9" ht="23.25" x14ac:dyDescent="0.25">
      <c r="A450" s="42"/>
      <c r="B450" s="43"/>
      <c r="C450" s="45"/>
      <c r="D450" s="8" t="s">
        <v>71</v>
      </c>
      <c r="E450" s="9" t="s">
        <v>31</v>
      </c>
      <c r="F450" s="12">
        <f>G450/H436*I436</f>
        <v>26.129999999999995</v>
      </c>
      <c r="G450" s="24">
        <v>50.25</v>
      </c>
    </row>
    <row r="451" spans="1:9" ht="23.25" x14ac:dyDescent="0.25">
      <c r="A451" s="42"/>
      <c r="B451" s="43"/>
      <c r="C451" s="45"/>
      <c r="D451" s="8" t="s">
        <v>70</v>
      </c>
      <c r="E451" s="9" t="s">
        <v>31</v>
      </c>
      <c r="F451" s="12">
        <f>G451/H436*I436</f>
        <v>1.9603999999999999</v>
      </c>
      <c r="G451" s="24">
        <v>3.77</v>
      </c>
    </row>
    <row r="452" spans="1:9" ht="15" customHeight="1" x14ac:dyDescent="0.25">
      <c r="A452" s="42"/>
      <c r="B452" s="43"/>
      <c r="C452" s="45"/>
      <c r="D452" s="3"/>
      <c r="E452" s="3"/>
      <c r="F452" s="13">
        <f>F442+F443+F444+F445+F446+F448+F449+F451+F447+F450</f>
        <v>266.32839999999999</v>
      </c>
      <c r="G452" s="13">
        <f>G442+G443+G444+G445+G446+G448+G449+G451+G447+G450</f>
        <v>512.16999999999996</v>
      </c>
    </row>
    <row r="453" spans="1:9" ht="15" customHeight="1" x14ac:dyDescent="0.25">
      <c r="A453" s="42"/>
      <c r="B453" s="43"/>
      <c r="C453" s="45"/>
      <c r="D453" s="46" t="s">
        <v>16</v>
      </c>
      <c r="E453" s="47"/>
      <c r="F453" s="48"/>
    </row>
    <row r="454" spans="1:9" x14ac:dyDescent="0.25">
      <c r="A454" s="42"/>
      <c r="B454" s="43"/>
      <c r="C454" s="45"/>
      <c r="D454" s="49"/>
      <c r="E454" s="50"/>
      <c r="F454" s="51"/>
    </row>
    <row r="455" spans="1:9" ht="23.25" x14ac:dyDescent="0.25">
      <c r="A455" s="42"/>
      <c r="B455" s="43"/>
      <c r="C455" s="45"/>
      <c r="D455" s="8" t="s">
        <v>32</v>
      </c>
      <c r="E455" s="10" t="s">
        <v>31</v>
      </c>
      <c r="F455" s="11">
        <f>G455/H455*I455</f>
        <v>7.5691199999999998</v>
      </c>
      <c r="G455" s="34">
        <v>14.555999999999999</v>
      </c>
      <c r="H455">
        <v>100</v>
      </c>
      <c r="I455">
        <v>52</v>
      </c>
    </row>
    <row r="456" spans="1:9" ht="23.25" x14ac:dyDescent="0.25">
      <c r="A456" s="42"/>
      <c r="B456" s="43"/>
      <c r="C456" s="45"/>
      <c r="D456" s="8" t="s">
        <v>33</v>
      </c>
      <c r="E456" s="10" t="s">
        <v>31</v>
      </c>
      <c r="F456" s="11">
        <f>G456/H455*I455</f>
        <v>7.1011200000000008</v>
      </c>
      <c r="G456" s="34">
        <v>13.656000000000001</v>
      </c>
    </row>
    <row r="457" spans="1:9" ht="23.25" x14ac:dyDescent="0.25">
      <c r="A457" s="42"/>
      <c r="B457" s="43"/>
      <c r="C457" s="45"/>
      <c r="D457" s="8" t="s">
        <v>47</v>
      </c>
      <c r="E457" s="10" t="s">
        <v>31</v>
      </c>
      <c r="F457" s="11">
        <f>G457/H455*I455</f>
        <v>19.598799999999997</v>
      </c>
      <c r="G457">
        <v>37.69</v>
      </c>
    </row>
    <row r="458" spans="1:9" x14ac:dyDescent="0.25">
      <c r="A458" s="42"/>
      <c r="B458" s="43"/>
      <c r="C458" s="45"/>
      <c r="D458" s="3"/>
      <c r="E458" s="3"/>
      <c r="F458" s="13">
        <f>SUM(F455:F457)</f>
        <v>34.269039999999997</v>
      </c>
    </row>
    <row r="459" spans="1:9" x14ac:dyDescent="0.25">
      <c r="A459" s="42"/>
      <c r="B459" s="43"/>
      <c r="C459" s="45"/>
      <c r="D459" s="61" t="s">
        <v>17</v>
      </c>
      <c r="E459" s="62"/>
      <c r="F459" s="63"/>
    </row>
    <row r="460" spans="1:9" ht="4.9000000000000004" customHeight="1" x14ac:dyDescent="0.25">
      <c r="A460" s="42"/>
      <c r="B460" s="43"/>
      <c r="C460" s="45"/>
      <c r="D460" s="64"/>
      <c r="E460" s="65"/>
      <c r="F460" s="66"/>
    </row>
    <row r="461" spans="1:9" x14ac:dyDescent="0.25">
      <c r="A461" s="42"/>
      <c r="B461" s="43"/>
      <c r="C461" s="45"/>
      <c r="D461" s="3"/>
      <c r="E461" s="3"/>
      <c r="F461" s="3"/>
    </row>
    <row r="462" spans="1:9" x14ac:dyDescent="0.25">
      <c r="A462" s="42"/>
      <c r="B462" s="43"/>
      <c r="C462" s="45"/>
      <c r="D462" s="58" t="s">
        <v>18</v>
      </c>
      <c r="E462" s="59"/>
      <c r="F462" s="60"/>
    </row>
    <row r="463" spans="1:9" x14ac:dyDescent="0.25">
      <c r="A463" s="42"/>
      <c r="B463" s="43"/>
      <c r="C463" s="45"/>
      <c r="D463" s="3"/>
      <c r="E463" s="3"/>
      <c r="F463" s="3"/>
    </row>
    <row r="464" spans="1:9" ht="15" customHeight="1" x14ac:dyDescent="0.25">
      <c r="A464" s="42"/>
      <c r="B464" s="43"/>
      <c r="C464" s="45"/>
      <c r="D464" s="46" t="s">
        <v>19</v>
      </c>
      <c r="E464" s="47"/>
      <c r="F464" s="48"/>
    </row>
    <row r="465" spans="1:9" x14ac:dyDescent="0.25">
      <c r="A465" s="42"/>
      <c r="B465" s="43"/>
      <c r="C465" s="45"/>
      <c r="D465" s="49"/>
      <c r="E465" s="50"/>
      <c r="F465" s="51"/>
    </row>
    <row r="466" spans="1:9" x14ac:dyDescent="0.25">
      <c r="A466" s="42"/>
      <c r="B466" s="43"/>
      <c r="C466" s="45"/>
      <c r="D466" s="8" t="s">
        <v>48</v>
      </c>
      <c r="E466" s="10" t="s">
        <v>38</v>
      </c>
      <c r="F466" s="11">
        <f>G466/H466*I466</f>
        <v>581.84047999999996</v>
      </c>
      <c r="G466" s="35">
        <v>1118.924</v>
      </c>
      <c r="H466">
        <v>100</v>
      </c>
      <c r="I466">
        <v>52</v>
      </c>
    </row>
    <row r="467" spans="1:9" x14ac:dyDescent="0.25">
      <c r="A467" s="42"/>
      <c r="B467" s="43"/>
      <c r="C467" s="45"/>
      <c r="D467" s="8" t="s">
        <v>49</v>
      </c>
      <c r="E467" s="10" t="s">
        <v>38</v>
      </c>
      <c r="F467" s="11">
        <f>G467/H466*I466</f>
        <v>2126.8176800000001</v>
      </c>
      <c r="G467" s="35">
        <v>4090.0340000000001</v>
      </c>
    </row>
    <row r="468" spans="1:9" ht="35.450000000000003" customHeight="1" x14ac:dyDescent="0.25">
      <c r="A468" s="42"/>
      <c r="B468" s="43"/>
      <c r="C468" s="45"/>
      <c r="D468" s="8" t="s">
        <v>34</v>
      </c>
      <c r="E468" s="10" t="s">
        <v>38</v>
      </c>
      <c r="F468" s="11">
        <f>G468/H466*I466</f>
        <v>293.10007999999999</v>
      </c>
      <c r="G468" s="35">
        <v>563.654</v>
      </c>
    </row>
    <row r="469" spans="1:9" ht="23.25" x14ac:dyDescent="0.25">
      <c r="A469" s="42"/>
      <c r="B469" s="43"/>
      <c r="C469" s="45"/>
      <c r="D469" s="8" t="s">
        <v>56</v>
      </c>
      <c r="E469" s="10" t="s">
        <v>38</v>
      </c>
      <c r="F469" s="11">
        <f>G469/H466*I466</f>
        <v>303.83079999999995</v>
      </c>
      <c r="G469" s="27">
        <v>584.29</v>
      </c>
    </row>
    <row r="470" spans="1:9" x14ac:dyDescent="0.25">
      <c r="A470" s="42"/>
      <c r="B470" s="43"/>
      <c r="C470" s="45"/>
      <c r="D470" s="8" t="s">
        <v>36</v>
      </c>
      <c r="E470" s="10" t="s">
        <v>38</v>
      </c>
      <c r="F470" s="11">
        <f>G470/H466*I466</f>
        <v>293.09800000000001</v>
      </c>
      <c r="G470" s="27">
        <v>563.65</v>
      </c>
    </row>
    <row r="471" spans="1:9" x14ac:dyDescent="0.25">
      <c r="A471" s="42"/>
      <c r="B471" s="43"/>
      <c r="C471" s="45"/>
      <c r="D471" s="8" t="s">
        <v>35</v>
      </c>
      <c r="E471" s="10" t="s">
        <v>38</v>
      </c>
      <c r="F471" s="11">
        <f>G471/H466*I466</f>
        <v>1172.3868000000002</v>
      </c>
      <c r="G471" s="27">
        <v>2254.59</v>
      </c>
    </row>
    <row r="472" spans="1:9" ht="23.25" x14ac:dyDescent="0.25">
      <c r="A472" s="42"/>
      <c r="B472" s="43"/>
      <c r="C472" s="45"/>
      <c r="D472" s="8" t="s">
        <v>37</v>
      </c>
      <c r="E472" s="10" t="s">
        <v>38</v>
      </c>
      <c r="F472" s="11">
        <f>G472/H466*I466</f>
        <v>1905.124</v>
      </c>
      <c r="G472" s="27">
        <v>3663.7</v>
      </c>
    </row>
    <row r="473" spans="1:9" x14ac:dyDescent="0.25">
      <c r="A473" s="42"/>
      <c r="B473" s="43"/>
      <c r="C473" s="45"/>
      <c r="D473" s="10" t="s">
        <v>50</v>
      </c>
      <c r="E473" s="10" t="s">
        <v>38</v>
      </c>
      <c r="F473" s="11">
        <f>G473/H466*I466</f>
        <v>73.273200000000003</v>
      </c>
      <c r="G473" s="27">
        <v>140.91</v>
      </c>
    </row>
    <row r="474" spans="1:9" ht="19.149999999999999" customHeight="1" x14ac:dyDescent="0.25">
      <c r="A474" s="42"/>
      <c r="B474" s="43"/>
      <c r="C474" s="45"/>
      <c r="D474" s="23" t="s">
        <v>53</v>
      </c>
      <c r="E474" s="10" t="s">
        <v>38</v>
      </c>
      <c r="F474" s="18">
        <f>G474/H466*I466</f>
        <v>146.54640000000001</v>
      </c>
      <c r="G474" s="27">
        <v>281.82</v>
      </c>
    </row>
    <row r="475" spans="1:9" x14ac:dyDescent="0.25">
      <c r="A475" s="42"/>
      <c r="B475" s="43"/>
      <c r="C475" s="45"/>
      <c r="D475" s="23" t="s">
        <v>57</v>
      </c>
      <c r="E475" s="10" t="s">
        <v>38</v>
      </c>
      <c r="F475" s="18">
        <f>G475/H466*I466</f>
        <v>586.19266679999998</v>
      </c>
      <c r="G475" s="35">
        <v>1127.29359</v>
      </c>
    </row>
    <row r="476" spans="1:9" ht="17.25" customHeight="1" x14ac:dyDescent="0.25">
      <c r="A476" s="42"/>
      <c r="B476" s="43"/>
      <c r="C476" s="45"/>
      <c r="D476" s="23" t="s">
        <v>58</v>
      </c>
      <c r="E476" s="10" t="s">
        <v>38</v>
      </c>
      <c r="F476" s="18">
        <f>G476/H466*I466</f>
        <v>512.91759999999999</v>
      </c>
      <c r="G476" s="27">
        <v>986.38</v>
      </c>
    </row>
    <row r="477" spans="1:9" ht="16.5" customHeight="1" x14ac:dyDescent="0.25">
      <c r="A477" s="42"/>
      <c r="B477" s="43"/>
      <c r="C477" s="45"/>
      <c r="D477" s="16"/>
      <c r="E477" s="10"/>
      <c r="F477" s="18">
        <f>SUM(F466:F476)</f>
        <v>7995.127706799999</v>
      </c>
    </row>
    <row r="478" spans="1:9" ht="18.75" customHeight="1" x14ac:dyDescent="0.25">
      <c r="A478" s="42"/>
      <c r="B478" s="43"/>
      <c r="C478" s="45"/>
      <c r="D478" s="58" t="s">
        <v>20</v>
      </c>
      <c r="E478" s="59"/>
      <c r="F478" s="60"/>
    </row>
    <row r="479" spans="1:9" ht="28.15" customHeight="1" x14ac:dyDescent="0.25">
      <c r="A479" s="42"/>
      <c r="B479" s="43"/>
      <c r="C479" s="45"/>
      <c r="D479" s="8" t="s">
        <v>39</v>
      </c>
      <c r="E479" s="10" t="s">
        <v>44</v>
      </c>
      <c r="F479" s="15">
        <f>G479/H479*I479</f>
        <v>65.329679999999996</v>
      </c>
      <c r="G479" s="35">
        <v>125.634</v>
      </c>
      <c r="H479">
        <v>100</v>
      </c>
      <c r="I479">
        <v>52</v>
      </c>
    </row>
    <row r="480" spans="1:9" ht="23.25" x14ac:dyDescent="0.25">
      <c r="A480" s="42"/>
      <c r="B480" s="43"/>
      <c r="C480" s="45"/>
      <c r="D480" s="8" t="s">
        <v>40</v>
      </c>
      <c r="E480" s="10" t="s">
        <v>44</v>
      </c>
      <c r="F480" s="15">
        <f>G480/H479*I479</f>
        <v>25.939679999999999</v>
      </c>
      <c r="G480" s="33">
        <v>49.884</v>
      </c>
    </row>
    <row r="481" spans="1:10" ht="26.45" customHeight="1" x14ac:dyDescent="0.25">
      <c r="A481" s="42"/>
      <c r="B481" s="43"/>
      <c r="C481" s="45"/>
      <c r="D481" s="8" t="s">
        <v>59</v>
      </c>
      <c r="E481" s="10" t="s">
        <v>44</v>
      </c>
      <c r="F481" s="15">
        <f>G481/H479*I479</f>
        <v>19.63</v>
      </c>
      <c r="G481" s="24">
        <v>37.75</v>
      </c>
    </row>
    <row r="482" spans="1:10" x14ac:dyDescent="0.25">
      <c r="A482" s="42"/>
      <c r="B482" s="43"/>
      <c r="C482" s="45"/>
      <c r="D482" s="8" t="s">
        <v>41</v>
      </c>
      <c r="E482" s="10" t="s">
        <v>44</v>
      </c>
      <c r="F482" s="12">
        <f>G482/H479*I479</f>
        <v>0.9775999999999998</v>
      </c>
      <c r="G482" s="24">
        <v>1.88</v>
      </c>
    </row>
    <row r="483" spans="1:10" x14ac:dyDescent="0.25">
      <c r="A483" s="42"/>
      <c r="B483" s="43"/>
      <c r="C483" s="45"/>
      <c r="D483" s="8" t="s">
        <v>42</v>
      </c>
      <c r="E483" s="10" t="s">
        <v>44</v>
      </c>
      <c r="F483" s="12">
        <f>G483/H479*I479</f>
        <v>132.50328000000002</v>
      </c>
      <c r="G483" s="33">
        <v>254.81399999999999</v>
      </c>
    </row>
    <row r="484" spans="1:10" ht="21" customHeight="1" x14ac:dyDescent="0.25">
      <c r="A484" s="42"/>
      <c r="B484" s="43"/>
      <c r="C484" s="45"/>
      <c r="D484" s="8" t="s">
        <v>43</v>
      </c>
      <c r="E484" s="10" t="s">
        <v>44</v>
      </c>
      <c r="F484" s="12">
        <f>G484/H479*I479</f>
        <v>42.101280000000003</v>
      </c>
      <c r="G484" s="33">
        <v>80.963999999999999</v>
      </c>
    </row>
    <row r="485" spans="1:10" ht="23.25" x14ac:dyDescent="0.25">
      <c r="A485" s="42"/>
      <c r="B485" s="43"/>
      <c r="C485" s="45"/>
      <c r="D485" s="8" t="s">
        <v>54</v>
      </c>
      <c r="E485" s="10" t="s">
        <v>44</v>
      </c>
      <c r="F485" s="12">
        <f>G485/H479*I479</f>
        <v>9.7968000000000011</v>
      </c>
      <c r="G485" s="24">
        <v>18.84</v>
      </c>
    </row>
    <row r="486" spans="1:10" ht="15" customHeight="1" x14ac:dyDescent="0.25">
      <c r="A486" s="42"/>
      <c r="B486" s="43"/>
      <c r="C486" s="45"/>
      <c r="D486" s="3"/>
      <c r="E486" s="3"/>
      <c r="F486" s="13">
        <f>SUM(F479:F485)</f>
        <v>296.27832000000006</v>
      </c>
      <c r="G486" s="13">
        <f>SUM(G479:G485)</f>
        <v>569.76599999999996</v>
      </c>
    </row>
    <row r="487" spans="1:10" x14ac:dyDescent="0.25">
      <c r="A487" s="38"/>
      <c r="B487" s="39"/>
      <c r="C487" s="3"/>
      <c r="D487" s="1"/>
      <c r="E487" s="1"/>
      <c r="F487" s="19">
        <f>F440+F452+F458+F477+F486</f>
        <v>10900.009946799999</v>
      </c>
      <c r="G487" s="37">
        <f>F487*J421</f>
        <v>654000.59680799989</v>
      </c>
    </row>
    <row r="489" spans="1:10" ht="60" x14ac:dyDescent="0.25">
      <c r="A489" s="67" t="s">
        <v>0</v>
      </c>
      <c r="B489" s="68"/>
      <c r="C489" s="6" t="s">
        <v>1</v>
      </c>
      <c r="D489" s="6" t="s">
        <v>2</v>
      </c>
      <c r="E489" s="6" t="s">
        <v>3</v>
      </c>
      <c r="F489" s="7" t="s">
        <v>4</v>
      </c>
      <c r="J489" s="31">
        <v>15</v>
      </c>
    </row>
    <row r="490" spans="1:10" x14ac:dyDescent="0.25">
      <c r="A490" s="69">
        <v>1</v>
      </c>
      <c r="B490" s="70"/>
      <c r="C490" s="4">
        <v>2</v>
      </c>
      <c r="D490" s="2">
        <v>3</v>
      </c>
      <c r="E490" s="3">
        <v>4</v>
      </c>
      <c r="F490" s="3">
        <v>5</v>
      </c>
    </row>
    <row r="491" spans="1:10" x14ac:dyDescent="0.25">
      <c r="A491" s="40" t="s">
        <v>55</v>
      </c>
      <c r="B491" s="41"/>
      <c r="C491" s="44" t="s">
        <v>81</v>
      </c>
      <c r="D491" s="46" t="s">
        <v>5</v>
      </c>
      <c r="E491" s="47"/>
      <c r="F491" s="48"/>
    </row>
    <row r="492" spans="1:10" x14ac:dyDescent="0.25">
      <c r="A492" s="42"/>
      <c r="B492" s="43"/>
      <c r="C492" s="45"/>
      <c r="D492" s="49"/>
      <c r="E492" s="50"/>
      <c r="F492" s="51"/>
    </row>
    <row r="493" spans="1:10" x14ac:dyDescent="0.25">
      <c r="A493" s="42"/>
      <c r="B493" s="43"/>
      <c r="C493" s="45"/>
      <c r="D493" s="46" t="s">
        <v>6</v>
      </c>
      <c r="E493" s="47"/>
      <c r="F493" s="48"/>
    </row>
    <row r="494" spans="1:10" x14ac:dyDescent="0.25">
      <c r="A494" s="42"/>
      <c r="B494" s="43"/>
      <c r="C494" s="45"/>
      <c r="D494" s="49"/>
      <c r="E494" s="50"/>
      <c r="F494" s="51"/>
    </row>
    <row r="495" spans="1:10" x14ac:dyDescent="0.25">
      <c r="A495" s="42"/>
      <c r="B495" s="43"/>
      <c r="C495" s="45"/>
      <c r="D495" s="5"/>
      <c r="E495" s="5"/>
      <c r="F495" s="1"/>
    </row>
    <row r="496" spans="1:10" x14ac:dyDescent="0.25">
      <c r="A496" s="42"/>
      <c r="B496" s="43"/>
      <c r="C496" s="45"/>
      <c r="D496" s="46" t="s">
        <v>7</v>
      </c>
      <c r="E496" s="47"/>
      <c r="F496" s="48"/>
    </row>
    <row r="497" spans="1:9" x14ac:dyDescent="0.25">
      <c r="A497" s="42"/>
      <c r="B497" s="43"/>
      <c r="C497" s="45"/>
      <c r="D497" s="52"/>
      <c r="E497" s="53"/>
      <c r="F497" s="54"/>
    </row>
    <row r="498" spans="1:9" x14ac:dyDescent="0.25">
      <c r="A498" s="42"/>
      <c r="B498" s="43"/>
      <c r="C498" s="45"/>
      <c r="D498" s="49"/>
      <c r="E498" s="50"/>
      <c r="F498" s="51"/>
    </row>
    <row r="499" spans="1:9" x14ac:dyDescent="0.25">
      <c r="A499" s="42"/>
      <c r="B499" s="43"/>
      <c r="C499" s="45"/>
      <c r="D499" s="3"/>
      <c r="E499" s="3"/>
      <c r="F499" s="3"/>
    </row>
    <row r="500" spans="1:9" x14ac:dyDescent="0.25">
      <c r="A500" s="42"/>
      <c r="B500" s="43"/>
      <c r="C500" s="45"/>
      <c r="D500" s="55" t="s">
        <v>8</v>
      </c>
      <c r="E500" s="56"/>
      <c r="F500" s="57"/>
    </row>
    <row r="501" spans="1:9" x14ac:dyDescent="0.25">
      <c r="A501" s="42"/>
      <c r="B501" s="43"/>
      <c r="C501" s="45"/>
      <c r="D501" s="3"/>
      <c r="E501" s="3"/>
      <c r="F501" s="3"/>
    </row>
    <row r="502" spans="1:9" x14ac:dyDescent="0.25">
      <c r="A502" s="42"/>
      <c r="B502" s="43"/>
      <c r="C502" s="45"/>
      <c r="D502" s="58" t="s">
        <v>9</v>
      </c>
      <c r="E502" s="59"/>
      <c r="F502" s="60"/>
    </row>
    <row r="503" spans="1:9" x14ac:dyDescent="0.25">
      <c r="A503" s="42"/>
      <c r="B503" s="43"/>
      <c r="C503" s="45"/>
      <c r="D503" s="58" t="s">
        <v>10</v>
      </c>
      <c r="E503" s="59"/>
      <c r="F503" s="60"/>
    </row>
    <row r="504" spans="1:9" x14ac:dyDescent="0.25">
      <c r="A504" s="42"/>
      <c r="B504" s="43"/>
      <c r="C504" s="45"/>
      <c r="D504" s="10" t="s">
        <v>11</v>
      </c>
      <c r="E504" s="10" t="s">
        <v>21</v>
      </c>
      <c r="F504" s="11">
        <f>G504/H504*I504</f>
        <v>344.78807999999998</v>
      </c>
      <c r="G504" s="34">
        <v>663.05399999999997</v>
      </c>
      <c r="H504">
        <v>100</v>
      </c>
      <c r="I504">
        <v>52</v>
      </c>
    </row>
    <row r="505" spans="1:9" x14ac:dyDescent="0.25">
      <c r="A505" s="42"/>
      <c r="B505" s="43"/>
      <c r="C505" s="45"/>
      <c r="D505" s="8" t="s">
        <v>12</v>
      </c>
      <c r="E505" s="10" t="s">
        <v>22</v>
      </c>
      <c r="F505" s="11">
        <f>G505/H504*I504</f>
        <v>1692.0591999999999</v>
      </c>
      <c r="G505">
        <v>3253.96</v>
      </c>
    </row>
    <row r="506" spans="1:9" ht="23.25" x14ac:dyDescent="0.25">
      <c r="A506" s="42"/>
      <c r="B506" s="43"/>
      <c r="C506" s="45"/>
      <c r="D506" s="8" t="s">
        <v>13</v>
      </c>
      <c r="E506" s="10" t="s">
        <v>23</v>
      </c>
      <c r="F506" s="11">
        <f>G506/H504*I504</f>
        <v>155.55799999999999</v>
      </c>
      <c r="G506">
        <v>299.14999999999998</v>
      </c>
    </row>
    <row r="507" spans="1:9" x14ac:dyDescent="0.25">
      <c r="A507" s="42"/>
      <c r="B507" s="43"/>
      <c r="C507" s="45"/>
      <c r="D507" s="10" t="s">
        <v>14</v>
      </c>
      <c r="E507" s="10" t="s">
        <v>23</v>
      </c>
      <c r="F507" s="11">
        <f>G507/H504*I504</f>
        <v>115.60120000000001</v>
      </c>
      <c r="G507">
        <v>222.31</v>
      </c>
    </row>
    <row r="508" spans="1:9" x14ac:dyDescent="0.25">
      <c r="A508" s="42"/>
      <c r="B508" s="43"/>
      <c r="C508" s="45"/>
      <c r="D508" s="16"/>
      <c r="E508" s="17"/>
      <c r="F508" s="18">
        <f>SUM(F504:F507)</f>
        <v>2308.00648</v>
      </c>
    </row>
    <row r="509" spans="1:9" ht="15" customHeight="1" x14ac:dyDescent="0.25">
      <c r="A509" s="42"/>
      <c r="B509" s="43"/>
      <c r="C509" s="45"/>
      <c r="D509" s="55" t="s">
        <v>15</v>
      </c>
      <c r="E509" s="56"/>
      <c r="F509" s="57"/>
    </row>
    <row r="510" spans="1:9" x14ac:dyDescent="0.25">
      <c r="A510" s="42"/>
      <c r="B510" s="43"/>
      <c r="C510" s="45"/>
      <c r="D510" s="8" t="s">
        <v>24</v>
      </c>
      <c r="E510" s="9" t="s">
        <v>31</v>
      </c>
      <c r="F510" s="14">
        <f>G510/H504*I504</f>
        <v>19.4116</v>
      </c>
      <c r="G510" s="24">
        <v>37.33</v>
      </c>
    </row>
    <row r="511" spans="1:9" ht="36" customHeight="1" x14ac:dyDescent="0.25">
      <c r="A511" s="42"/>
      <c r="B511" s="43"/>
      <c r="C511" s="45"/>
      <c r="D511" s="8" t="s">
        <v>25</v>
      </c>
      <c r="E511" s="9" t="s">
        <v>31</v>
      </c>
      <c r="F511" s="14">
        <f>G511/H504*I504</f>
        <v>23.035999999999998</v>
      </c>
      <c r="G511" s="24">
        <v>44.3</v>
      </c>
    </row>
    <row r="512" spans="1:9" ht="22.5" customHeight="1" x14ac:dyDescent="0.25">
      <c r="A512" s="42"/>
      <c r="B512" s="43"/>
      <c r="C512" s="45"/>
      <c r="D512" s="8" t="s">
        <v>27</v>
      </c>
      <c r="E512" s="9" t="s">
        <v>31</v>
      </c>
      <c r="F512" s="12">
        <f>G512/H504*I504</f>
        <v>39.514799999999994</v>
      </c>
      <c r="G512" s="24">
        <v>75.989999999999995</v>
      </c>
    </row>
    <row r="513" spans="1:9" ht="74.45" customHeight="1" x14ac:dyDescent="0.25">
      <c r="A513" s="42"/>
      <c r="B513" s="43"/>
      <c r="C513" s="45"/>
      <c r="D513" s="8" t="s">
        <v>28</v>
      </c>
      <c r="E513" s="9" t="s">
        <v>31</v>
      </c>
      <c r="F513" s="12">
        <f>G513/H504*I504</f>
        <v>31.6004</v>
      </c>
      <c r="G513" s="24">
        <v>60.77</v>
      </c>
    </row>
    <row r="514" spans="1:9" ht="19.149999999999999" customHeight="1" x14ac:dyDescent="0.25">
      <c r="A514" s="42"/>
      <c r="B514" s="43"/>
      <c r="C514" s="45"/>
      <c r="D514" s="8" t="s">
        <v>29</v>
      </c>
      <c r="E514" s="9" t="s">
        <v>31</v>
      </c>
      <c r="F514" s="12">
        <f>G514/H504*I504</f>
        <v>36.5976</v>
      </c>
      <c r="G514" s="24">
        <v>70.38</v>
      </c>
    </row>
    <row r="515" spans="1:9" ht="18" customHeight="1" x14ac:dyDescent="0.25">
      <c r="A515" s="42"/>
      <c r="B515" s="43"/>
      <c r="C515" s="45"/>
      <c r="D515" s="8" t="s">
        <v>26</v>
      </c>
      <c r="E515" s="9" t="s">
        <v>31</v>
      </c>
      <c r="F515" s="12">
        <f>G515/H504*I504</f>
        <v>26.129999999999995</v>
      </c>
      <c r="G515" s="24">
        <v>50.25</v>
      </c>
    </row>
    <row r="516" spans="1:9" ht="34.5" x14ac:dyDescent="0.25">
      <c r="A516" s="42"/>
      <c r="B516" s="43"/>
      <c r="C516" s="45"/>
      <c r="D516" s="8" t="s">
        <v>46</v>
      </c>
      <c r="E516" s="9" t="s">
        <v>31</v>
      </c>
      <c r="F516" s="12">
        <f>G516/H504*I504</f>
        <v>39.197599999999994</v>
      </c>
      <c r="G516" s="24">
        <v>75.38</v>
      </c>
    </row>
    <row r="517" spans="1:9" ht="34.5" x14ac:dyDescent="0.25">
      <c r="A517" s="42"/>
      <c r="B517" s="43"/>
      <c r="C517" s="45"/>
      <c r="D517" s="8" t="s">
        <v>30</v>
      </c>
      <c r="E517" s="9" t="s">
        <v>31</v>
      </c>
      <c r="F517" s="12">
        <f>G517/H504*I504</f>
        <v>22.75</v>
      </c>
      <c r="G517" s="24">
        <v>43.75</v>
      </c>
    </row>
    <row r="518" spans="1:9" ht="23.25" x14ac:dyDescent="0.25">
      <c r="A518" s="42"/>
      <c r="B518" s="43"/>
      <c r="C518" s="45"/>
      <c r="D518" s="8" t="s">
        <v>71</v>
      </c>
      <c r="E518" s="9" t="s">
        <v>31</v>
      </c>
      <c r="F518" s="12">
        <f>G518/H504*I504</f>
        <v>26.129999999999995</v>
      </c>
      <c r="G518" s="24">
        <v>50.25</v>
      </c>
    </row>
    <row r="519" spans="1:9" ht="23.25" x14ac:dyDescent="0.25">
      <c r="A519" s="42"/>
      <c r="B519" s="43"/>
      <c r="C519" s="45"/>
      <c r="D519" s="8" t="s">
        <v>70</v>
      </c>
      <c r="E519" s="9" t="s">
        <v>31</v>
      </c>
      <c r="F519" s="12">
        <f>G519/H504*I504</f>
        <v>1.9603999999999999</v>
      </c>
      <c r="G519" s="24">
        <v>3.77</v>
      </c>
    </row>
    <row r="520" spans="1:9" ht="15" customHeight="1" x14ac:dyDescent="0.25">
      <c r="A520" s="42"/>
      <c r="B520" s="43"/>
      <c r="C520" s="45"/>
      <c r="D520" s="3"/>
      <c r="E520" s="3"/>
      <c r="F520" s="13">
        <f>F510+F511+F512+F513+F514+F516+F517+F519+F515+F518</f>
        <v>266.32839999999999</v>
      </c>
      <c r="G520" s="13">
        <f>G510+G511+G512+G513+G514+G516+G517+G519+G515+G518</f>
        <v>512.16999999999996</v>
      </c>
    </row>
    <row r="521" spans="1:9" ht="15" customHeight="1" x14ac:dyDescent="0.25">
      <c r="A521" s="42"/>
      <c r="B521" s="43"/>
      <c r="C521" s="45"/>
      <c r="D521" s="46" t="s">
        <v>16</v>
      </c>
      <c r="E521" s="47"/>
      <c r="F521" s="48"/>
    </row>
    <row r="522" spans="1:9" x14ac:dyDescent="0.25">
      <c r="A522" s="42"/>
      <c r="B522" s="43"/>
      <c r="C522" s="45"/>
      <c r="D522" s="49"/>
      <c r="E522" s="50"/>
      <c r="F522" s="51"/>
    </row>
    <row r="523" spans="1:9" ht="23.25" x14ac:dyDescent="0.25">
      <c r="A523" s="42"/>
      <c r="B523" s="43"/>
      <c r="C523" s="45"/>
      <c r="D523" s="8" t="s">
        <v>32</v>
      </c>
      <c r="E523" s="10" t="s">
        <v>31</v>
      </c>
      <c r="F523" s="11">
        <f>G523/H523*I523</f>
        <v>7.5691199999999998</v>
      </c>
      <c r="G523" s="34">
        <v>14.555999999999999</v>
      </c>
      <c r="H523">
        <v>100</v>
      </c>
      <c r="I523">
        <v>52</v>
      </c>
    </row>
    <row r="524" spans="1:9" ht="23.25" x14ac:dyDescent="0.25">
      <c r="A524" s="42"/>
      <c r="B524" s="43"/>
      <c r="C524" s="45"/>
      <c r="D524" s="8" t="s">
        <v>33</v>
      </c>
      <c r="E524" s="10" t="s">
        <v>31</v>
      </c>
      <c r="F524" s="11">
        <f>G524/H523*I523</f>
        <v>7.1011200000000008</v>
      </c>
      <c r="G524" s="34">
        <v>13.656000000000001</v>
      </c>
    </row>
    <row r="525" spans="1:9" ht="23.25" x14ac:dyDescent="0.25">
      <c r="A525" s="42"/>
      <c r="B525" s="43"/>
      <c r="C525" s="45"/>
      <c r="D525" s="8" t="s">
        <v>47</v>
      </c>
      <c r="E525" s="10" t="s">
        <v>31</v>
      </c>
      <c r="F525" s="11">
        <f>G525/H523*I523</f>
        <v>19.598799999999997</v>
      </c>
      <c r="G525">
        <v>37.69</v>
      </c>
    </row>
    <row r="526" spans="1:9" x14ac:dyDescent="0.25">
      <c r="A526" s="42"/>
      <c r="B526" s="43"/>
      <c r="C526" s="45"/>
      <c r="D526" s="3"/>
      <c r="E526" s="3"/>
      <c r="F526" s="13">
        <f>SUM(F523:F525)</f>
        <v>34.269039999999997</v>
      </c>
    </row>
    <row r="527" spans="1:9" x14ac:dyDescent="0.25">
      <c r="A527" s="42"/>
      <c r="B527" s="43"/>
      <c r="C527" s="45"/>
      <c r="D527" s="61" t="s">
        <v>17</v>
      </c>
      <c r="E527" s="62"/>
      <c r="F527" s="63"/>
    </row>
    <row r="528" spans="1:9" ht="3" customHeight="1" x14ac:dyDescent="0.25">
      <c r="A528" s="42"/>
      <c r="B528" s="43"/>
      <c r="C528" s="45"/>
      <c r="D528" s="64"/>
      <c r="E528" s="65"/>
      <c r="F528" s="66"/>
    </row>
    <row r="529" spans="1:9" x14ac:dyDescent="0.25">
      <c r="A529" s="42"/>
      <c r="B529" s="43"/>
      <c r="C529" s="45"/>
      <c r="D529" s="3"/>
      <c r="E529" s="3"/>
      <c r="F529" s="3"/>
    </row>
    <row r="530" spans="1:9" x14ac:dyDescent="0.25">
      <c r="A530" s="42"/>
      <c r="B530" s="43"/>
      <c r="C530" s="45"/>
      <c r="D530" s="58" t="s">
        <v>18</v>
      </c>
      <c r="E530" s="59"/>
      <c r="F530" s="60"/>
    </row>
    <row r="531" spans="1:9" x14ac:dyDescent="0.25">
      <c r="A531" s="42"/>
      <c r="B531" s="43"/>
      <c r="C531" s="45"/>
      <c r="D531" s="3"/>
      <c r="E531" s="3"/>
      <c r="F531" s="3"/>
    </row>
    <row r="532" spans="1:9" ht="15" customHeight="1" x14ac:dyDescent="0.25">
      <c r="A532" s="42"/>
      <c r="B532" s="43"/>
      <c r="C532" s="45"/>
      <c r="D532" s="46" t="s">
        <v>19</v>
      </c>
      <c r="E532" s="47"/>
      <c r="F532" s="48"/>
    </row>
    <row r="533" spans="1:9" x14ac:dyDescent="0.25">
      <c r="A533" s="42"/>
      <c r="B533" s="43"/>
      <c r="C533" s="45"/>
      <c r="D533" s="49"/>
      <c r="E533" s="50"/>
      <c r="F533" s="51"/>
    </row>
    <row r="534" spans="1:9" x14ac:dyDescent="0.25">
      <c r="A534" s="42"/>
      <c r="B534" s="43"/>
      <c r="C534" s="45"/>
      <c r="D534" s="8" t="s">
        <v>48</v>
      </c>
      <c r="E534" s="10" t="s">
        <v>38</v>
      </c>
      <c r="F534" s="11">
        <f>G534/H534*I534</f>
        <v>581.84047999999996</v>
      </c>
      <c r="G534" s="35">
        <v>1118.924</v>
      </c>
      <c r="H534">
        <v>100</v>
      </c>
      <c r="I534">
        <v>52</v>
      </c>
    </row>
    <row r="535" spans="1:9" x14ac:dyDescent="0.25">
      <c r="A535" s="42"/>
      <c r="B535" s="43"/>
      <c r="C535" s="45"/>
      <c r="D535" s="8" t="s">
        <v>49</v>
      </c>
      <c r="E535" s="10" t="s">
        <v>38</v>
      </c>
      <c r="F535" s="11">
        <f>G535/H534*I534</f>
        <v>2126.8176800000001</v>
      </c>
      <c r="G535" s="35">
        <v>4090.0340000000001</v>
      </c>
    </row>
    <row r="536" spans="1:9" ht="34.9" customHeight="1" x14ac:dyDescent="0.25">
      <c r="A536" s="42"/>
      <c r="B536" s="43"/>
      <c r="C536" s="45"/>
      <c r="D536" s="8" t="s">
        <v>34</v>
      </c>
      <c r="E536" s="10" t="s">
        <v>38</v>
      </c>
      <c r="F536" s="11">
        <f>G536/H534*I534</f>
        <v>293.10007999999999</v>
      </c>
      <c r="G536" s="35">
        <v>563.654</v>
      </c>
    </row>
    <row r="537" spans="1:9" ht="19.149999999999999" customHeight="1" x14ac:dyDescent="0.25">
      <c r="A537" s="42"/>
      <c r="B537" s="43"/>
      <c r="C537" s="45"/>
      <c r="D537" s="8" t="s">
        <v>56</v>
      </c>
      <c r="E537" s="10" t="s">
        <v>38</v>
      </c>
      <c r="F537" s="11">
        <f>G537/H534*I534</f>
        <v>303.83079999999995</v>
      </c>
      <c r="G537" s="27">
        <v>584.29</v>
      </c>
    </row>
    <row r="538" spans="1:9" x14ac:dyDescent="0.25">
      <c r="A538" s="42"/>
      <c r="B538" s="43"/>
      <c r="C538" s="45"/>
      <c r="D538" s="8" t="s">
        <v>36</v>
      </c>
      <c r="E538" s="10" t="s">
        <v>38</v>
      </c>
      <c r="F538" s="11">
        <f>G538/H534*I534</f>
        <v>293.09800000000001</v>
      </c>
      <c r="G538" s="27">
        <v>563.65</v>
      </c>
    </row>
    <row r="539" spans="1:9" x14ac:dyDescent="0.25">
      <c r="A539" s="42"/>
      <c r="B539" s="43"/>
      <c r="C539" s="45"/>
      <c r="D539" s="8" t="s">
        <v>35</v>
      </c>
      <c r="E539" s="10" t="s">
        <v>38</v>
      </c>
      <c r="F539" s="11">
        <f>G539/H534*I534</f>
        <v>1172.3868000000002</v>
      </c>
      <c r="G539" s="27">
        <v>2254.59</v>
      </c>
    </row>
    <row r="540" spans="1:9" ht="23.25" x14ac:dyDescent="0.25">
      <c r="A540" s="42"/>
      <c r="B540" s="43"/>
      <c r="C540" s="45"/>
      <c r="D540" s="8" t="s">
        <v>37</v>
      </c>
      <c r="E540" s="10" t="s">
        <v>38</v>
      </c>
      <c r="F540" s="11">
        <f>G540/H534*I534</f>
        <v>1905.124</v>
      </c>
      <c r="G540" s="27">
        <v>3663.7</v>
      </c>
    </row>
    <row r="541" spans="1:9" x14ac:dyDescent="0.25">
      <c r="A541" s="42"/>
      <c r="B541" s="43"/>
      <c r="C541" s="45"/>
      <c r="D541" s="10" t="s">
        <v>50</v>
      </c>
      <c r="E541" s="10" t="s">
        <v>38</v>
      </c>
      <c r="F541" s="11">
        <f>G541/H534*I534</f>
        <v>73.273200000000003</v>
      </c>
      <c r="G541" s="27">
        <v>140.91</v>
      </c>
    </row>
    <row r="542" spans="1:9" ht="16.899999999999999" customHeight="1" x14ac:dyDescent="0.25">
      <c r="A542" s="42"/>
      <c r="B542" s="43"/>
      <c r="C542" s="45"/>
      <c r="D542" s="23" t="s">
        <v>53</v>
      </c>
      <c r="E542" s="10" t="s">
        <v>38</v>
      </c>
      <c r="F542" s="18">
        <f>G542/H534*I534</f>
        <v>146.54640000000001</v>
      </c>
      <c r="G542" s="27">
        <v>281.82</v>
      </c>
    </row>
    <row r="543" spans="1:9" x14ac:dyDescent="0.25">
      <c r="A543" s="42"/>
      <c r="B543" s="43"/>
      <c r="C543" s="45"/>
      <c r="D543" s="23" t="s">
        <v>57</v>
      </c>
      <c r="E543" s="10" t="s">
        <v>38</v>
      </c>
      <c r="F543" s="18">
        <f>G543/H534*I534</f>
        <v>586.19266679999998</v>
      </c>
      <c r="G543" s="35">
        <v>1127.29359</v>
      </c>
    </row>
    <row r="544" spans="1:9" ht="18.75" customHeight="1" x14ac:dyDescent="0.25">
      <c r="A544" s="42"/>
      <c r="B544" s="43"/>
      <c r="C544" s="45"/>
      <c r="D544" s="23" t="s">
        <v>58</v>
      </c>
      <c r="E544" s="10" t="s">
        <v>38</v>
      </c>
      <c r="F544" s="18">
        <f>G544/H534*I534</f>
        <v>512.91759999999999</v>
      </c>
      <c r="G544" s="27">
        <v>986.38</v>
      </c>
    </row>
    <row r="545" spans="1:10" ht="20.25" customHeight="1" x14ac:dyDescent="0.25">
      <c r="A545" s="42"/>
      <c r="B545" s="43"/>
      <c r="C545" s="45"/>
      <c r="D545" s="16"/>
      <c r="E545" s="10"/>
      <c r="F545" s="18">
        <f>SUM(F534:F544)</f>
        <v>7995.127706799999</v>
      </c>
    </row>
    <row r="546" spans="1:10" ht="21.6" customHeight="1" x14ac:dyDescent="0.25">
      <c r="A546" s="42"/>
      <c r="B546" s="43"/>
      <c r="C546" s="45"/>
      <c r="D546" s="58" t="s">
        <v>20</v>
      </c>
      <c r="E546" s="59"/>
      <c r="F546" s="60"/>
    </row>
    <row r="547" spans="1:10" ht="28.9" customHeight="1" x14ac:dyDescent="0.25">
      <c r="A547" s="42"/>
      <c r="B547" s="43"/>
      <c r="C547" s="45"/>
      <c r="D547" s="8" t="s">
        <v>39</v>
      </c>
      <c r="E547" s="10" t="s">
        <v>44</v>
      </c>
      <c r="F547" s="15">
        <f>G547/H547*I547</f>
        <v>65.329679999999996</v>
      </c>
      <c r="G547" s="35">
        <v>125.634</v>
      </c>
      <c r="H547">
        <v>100</v>
      </c>
      <c r="I547">
        <v>52</v>
      </c>
    </row>
    <row r="548" spans="1:10" ht="18.600000000000001" customHeight="1" x14ac:dyDescent="0.25">
      <c r="A548" s="42"/>
      <c r="B548" s="43"/>
      <c r="C548" s="45"/>
      <c r="D548" s="8" t="s">
        <v>40</v>
      </c>
      <c r="E548" s="10" t="s">
        <v>44</v>
      </c>
      <c r="F548" s="15">
        <f>G548/H547*I547</f>
        <v>25.939679999999999</v>
      </c>
      <c r="G548" s="33">
        <v>49.884</v>
      </c>
    </row>
    <row r="549" spans="1:10" ht="27.6" customHeight="1" x14ac:dyDescent="0.25">
      <c r="A549" s="42"/>
      <c r="B549" s="43"/>
      <c r="C549" s="45"/>
      <c r="D549" s="8" t="s">
        <v>59</v>
      </c>
      <c r="E549" s="10" t="s">
        <v>44</v>
      </c>
      <c r="F549" s="15">
        <f>G549/H547*I547</f>
        <v>19.63</v>
      </c>
      <c r="G549" s="24">
        <v>37.75</v>
      </c>
    </row>
    <row r="550" spans="1:10" x14ac:dyDescent="0.25">
      <c r="A550" s="42"/>
      <c r="B550" s="43"/>
      <c r="C550" s="45"/>
      <c r="D550" s="8" t="s">
        <v>41</v>
      </c>
      <c r="E550" s="10" t="s">
        <v>44</v>
      </c>
      <c r="F550" s="12">
        <f>G550/H547*I547</f>
        <v>0.9775999999999998</v>
      </c>
      <c r="G550" s="24">
        <v>1.88</v>
      </c>
    </row>
    <row r="551" spans="1:10" x14ac:dyDescent="0.25">
      <c r="A551" s="42"/>
      <c r="B551" s="43"/>
      <c r="C551" s="45"/>
      <c r="D551" s="8" t="s">
        <v>42</v>
      </c>
      <c r="E551" s="10" t="s">
        <v>44</v>
      </c>
      <c r="F551" s="12">
        <f>G551/H547*I547</f>
        <v>132.50328000000002</v>
      </c>
      <c r="G551" s="33">
        <v>254.81399999999999</v>
      </c>
    </row>
    <row r="552" spans="1:10" ht="18" customHeight="1" x14ac:dyDescent="0.25">
      <c r="A552" s="42"/>
      <c r="B552" s="43"/>
      <c r="C552" s="45"/>
      <c r="D552" s="8" t="s">
        <v>43</v>
      </c>
      <c r="E552" s="10" t="s">
        <v>44</v>
      </c>
      <c r="F552" s="12">
        <f>G552/H547*I547</f>
        <v>42.101280000000003</v>
      </c>
      <c r="G552" s="33">
        <v>80.963999999999999</v>
      </c>
    </row>
    <row r="553" spans="1:10" ht="23.25" x14ac:dyDescent="0.25">
      <c r="A553" s="42"/>
      <c r="B553" s="43"/>
      <c r="C553" s="45"/>
      <c r="D553" s="8" t="s">
        <v>54</v>
      </c>
      <c r="E553" s="10" t="s">
        <v>44</v>
      </c>
      <c r="F553" s="12">
        <f>G553/H547*I547</f>
        <v>9.7968000000000011</v>
      </c>
      <c r="G553" s="24">
        <v>18.84</v>
      </c>
    </row>
    <row r="554" spans="1:10" ht="16.5" customHeight="1" x14ac:dyDescent="0.25">
      <c r="A554" s="42"/>
      <c r="B554" s="43"/>
      <c r="C554" s="45"/>
      <c r="D554" s="3"/>
      <c r="E554" s="3"/>
      <c r="F554" s="13">
        <f>SUM(F547:F553)</f>
        <v>296.27832000000006</v>
      </c>
      <c r="G554" s="13">
        <f>SUM(G547:G553)</f>
        <v>569.76599999999996</v>
      </c>
    </row>
    <row r="555" spans="1:10" x14ac:dyDescent="0.25">
      <c r="A555" s="38"/>
      <c r="B555" s="39"/>
      <c r="C555" s="3"/>
      <c r="D555" s="1"/>
      <c r="E555" s="1"/>
      <c r="F555" s="19">
        <f>F508+F520+F526+F545+F554</f>
        <v>10900.009946799999</v>
      </c>
      <c r="G555" s="37">
        <f>F555*J489</f>
        <v>163500.14920199997</v>
      </c>
    </row>
    <row r="557" spans="1:10" ht="60" x14ac:dyDescent="0.25">
      <c r="A557" s="67" t="s">
        <v>0</v>
      </c>
      <c r="B557" s="68"/>
      <c r="C557" s="6" t="s">
        <v>1</v>
      </c>
      <c r="D557" s="6" t="s">
        <v>2</v>
      </c>
      <c r="E557" s="6" t="s">
        <v>3</v>
      </c>
      <c r="F557" s="7" t="s">
        <v>4</v>
      </c>
      <c r="J557" s="31">
        <v>49</v>
      </c>
    </row>
    <row r="558" spans="1:10" x14ac:dyDescent="0.25">
      <c r="A558" s="69">
        <v>1</v>
      </c>
      <c r="B558" s="70"/>
      <c r="C558" s="4">
        <v>2</v>
      </c>
      <c r="D558" s="2">
        <v>3</v>
      </c>
      <c r="E558" s="3">
        <v>4</v>
      </c>
      <c r="F558" s="3">
        <v>5</v>
      </c>
    </row>
    <row r="559" spans="1:10" x14ac:dyDescent="0.25">
      <c r="A559" s="40" t="s">
        <v>64</v>
      </c>
      <c r="B559" s="41"/>
      <c r="C559" s="44" t="s">
        <v>82</v>
      </c>
      <c r="D559" s="46" t="s">
        <v>5</v>
      </c>
      <c r="E559" s="47"/>
      <c r="F559" s="48"/>
    </row>
    <row r="560" spans="1:10" x14ac:dyDescent="0.25">
      <c r="A560" s="42"/>
      <c r="B560" s="43"/>
      <c r="C560" s="45"/>
      <c r="D560" s="49"/>
      <c r="E560" s="50"/>
      <c r="F560" s="51"/>
    </row>
    <row r="561" spans="1:9" x14ac:dyDescent="0.25">
      <c r="A561" s="42"/>
      <c r="B561" s="43"/>
      <c r="C561" s="45"/>
      <c r="D561" s="46" t="s">
        <v>6</v>
      </c>
      <c r="E561" s="47"/>
      <c r="F561" s="48"/>
    </row>
    <row r="562" spans="1:9" x14ac:dyDescent="0.25">
      <c r="A562" s="42"/>
      <c r="B562" s="43"/>
      <c r="C562" s="45"/>
      <c r="D562" s="49"/>
      <c r="E562" s="50"/>
      <c r="F562" s="51"/>
    </row>
    <row r="563" spans="1:9" x14ac:dyDescent="0.25">
      <c r="A563" s="42"/>
      <c r="B563" s="43"/>
      <c r="C563" s="45"/>
      <c r="D563" s="5"/>
      <c r="E563" s="5"/>
      <c r="F563" s="1"/>
    </row>
    <row r="564" spans="1:9" x14ac:dyDescent="0.25">
      <c r="A564" s="42"/>
      <c r="B564" s="43"/>
      <c r="C564" s="45"/>
      <c r="D564" s="46" t="s">
        <v>7</v>
      </c>
      <c r="E564" s="47"/>
      <c r="F564" s="48"/>
    </row>
    <row r="565" spans="1:9" x14ac:dyDescent="0.25">
      <c r="A565" s="42"/>
      <c r="B565" s="43"/>
      <c r="C565" s="45"/>
      <c r="D565" s="52"/>
      <c r="E565" s="53"/>
      <c r="F565" s="54"/>
    </row>
    <row r="566" spans="1:9" x14ac:dyDescent="0.25">
      <c r="A566" s="42"/>
      <c r="B566" s="43"/>
      <c r="C566" s="45"/>
      <c r="D566" s="49"/>
      <c r="E566" s="50"/>
      <c r="F566" s="51"/>
    </row>
    <row r="567" spans="1:9" x14ac:dyDescent="0.25">
      <c r="A567" s="42"/>
      <c r="B567" s="43"/>
      <c r="C567" s="45"/>
      <c r="D567" s="3"/>
      <c r="E567" s="3"/>
      <c r="F567" s="3"/>
    </row>
    <row r="568" spans="1:9" x14ac:dyDescent="0.25">
      <c r="A568" s="42"/>
      <c r="B568" s="43"/>
      <c r="C568" s="45"/>
      <c r="D568" s="55" t="s">
        <v>8</v>
      </c>
      <c r="E568" s="56"/>
      <c r="F568" s="57"/>
    </row>
    <row r="569" spans="1:9" x14ac:dyDescent="0.25">
      <c r="A569" s="42"/>
      <c r="B569" s="43"/>
      <c r="C569" s="45"/>
      <c r="D569" s="3"/>
      <c r="E569" s="3"/>
      <c r="F569" s="3"/>
    </row>
    <row r="570" spans="1:9" x14ac:dyDescent="0.25">
      <c r="A570" s="42"/>
      <c r="B570" s="43"/>
      <c r="C570" s="45"/>
      <c r="D570" s="58" t="s">
        <v>9</v>
      </c>
      <c r="E570" s="59"/>
      <c r="F570" s="60"/>
    </row>
    <row r="571" spans="1:9" x14ac:dyDescent="0.25">
      <c r="A571" s="42"/>
      <c r="B571" s="43"/>
      <c r="C571" s="45"/>
      <c r="D571" s="58" t="s">
        <v>10</v>
      </c>
      <c r="E571" s="59"/>
      <c r="F571" s="60"/>
    </row>
    <row r="572" spans="1:9" x14ac:dyDescent="0.25">
      <c r="A572" s="42"/>
      <c r="B572" s="43"/>
      <c r="C572" s="45"/>
      <c r="D572" s="10" t="s">
        <v>11</v>
      </c>
      <c r="E572" s="10" t="s">
        <v>21</v>
      </c>
      <c r="F572" s="11">
        <f>G572/H572*I572</f>
        <v>344.78807999999998</v>
      </c>
      <c r="G572" s="34">
        <v>663.05399999999997</v>
      </c>
      <c r="H572">
        <v>100</v>
      </c>
      <c r="I572">
        <v>52</v>
      </c>
    </row>
    <row r="573" spans="1:9" x14ac:dyDescent="0.25">
      <c r="A573" s="42"/>
      <c r="B573" s="43"/>
      <c r="C573" s="45"/>
      <c r="D573" s="8" t="s">
        <v>12</v>
      </c>
      <c r="E573" s="10" t="s">
        <v>22</v>
      </c>
      <c r="F573" s="11">
        <f>G573/H572*I572</f>
        <v>1692.0591999999999</v>
      </c>
      <c r="G573">
        <v>3253.96</v>
      </c>
    </row>
    <row r="574" spans="1:9" ht="15.6" customHeight="1" x14ac:dyDescent="0.25">
      <c r="A574" s="42"/>
      <c r="B574" s="43"/>
      <c r="C574" s="45"/>
      <c r="D574" s="8" t="s">
        <v>13</v>
      </c>
      <c r="E574" s="10" t="s">
        <v>23</v>
      </c>
      <c r="F574" s="11">
        <f>G574/H572*I572</f>
        <v>155.55799999999999</v>
      </c>
      <c r="G574">
        <v>299.14999999999998</v>
      </c>
    </row>
    <row r="575" spans="1:9" x14ac:dyDescent="0.25">
      <c r="A575" s="42"/>
      <c r="B575" s="43"/>
      <c r="C575" s="45"/>
      <c r="D575" s="10" t="s">
        <v>14</v>
      </c>
      <c r="E575" s="10" t="s">
        <v>23</v>
      </c>
      <c r="F575" s="11">
        <f>G575/H572*I572</f>
        <v>115.60120000000001</v>
      </c>
      <c r="G575">
        <v>222.31</v>
      </c>
    </row>
    <row r="576" spans="1:9" x14ac:dyDescent="0.25">
      <c r="A576" s="42"/>
      <c r="B576" s="43"/>
      <c r="C576" s="45"/>
      <c r="D576" s="16"/>
      <c r="E576" s="17"/>
      <c r="F576" s="18">
        <f>SUM(F572:F575)</f>
        <v>2308.00648</v>
      </c>
    </row>
    <row r="577" spans="1:9" ht="15" customHeight="1" x14ac:dyDescent="0.25">
      <c r="A577" s="42"/>
      <c r="B577" s="43"/>
      <c r="C577" s="45"/>
      <c r="D577" s="55" t="s">
        <v>15</v>
      </c>
      <c r="E577" s="56"/>
      <c r="F577" s="57"/>
    </row>
    <row r="578" spans="1:9" x14ac:dyDescent="0.25">
      <c r="A578" s="42"/>
      <c r="B578" s="43"/>
      <c r="C578" s="45"/>
      <c r="D578" s="8" t="s">
        <v>24</v>
      </c>
      <c r="E578" s="9" t="s">
        <v>31</v>
      </c>
      <c r="F578" s="14">
        <f>G578/H572*I572</f>
        <v>19.4116</v>
      </c>
      <c r="G578" s="24">
        <v>37.33</v>
      </c>
    </row>
    <row r="579" spans="1:9" ht="35.450000000000003" customHeight="1" x14ac:dyDescent="0.25">
      <c r="A579" s="42"/>
      <c r="B579" s="43"/>
      <c r="C579" s="45"/>
      <c r="D579" s="8" t="s">
        <v>25</v>
      </c>
      <c r="E579" s="9" t="s">
        <v>31</v>
      </c>
      <c r="F579" s="14">
        <f>G579/H572*I572</f>
        <v>23.035999999999998</v>
      </c>
      <c r="G579" s="24">
        <v>44.3</v>
      </c>
    </row>
    <row r="580" spans="1:9" ht="21.75" customHeight="1" x14ac:dyDescent="0.25">
      <c r="A580" s="42"/>
      <c r="B580" s="43"/>
      <c r="C580" s="45"/>
      <c r="D580" s="8" t="s">
        <v>27</v>
      </c>
      <c r="E580" s="9" t="s">
        <v>31</v>
      </c>
      <c r="F580" s="12">
        <f>G580/H572*I572</f>
        <v>39.514799999999994</v>
      </c>
      <c r="G580" s="24">
        <v>75.989999999999995</v>
      </c>
    </row>
    <row r="581" spans="1:9" ht="75" customHeight="1" x14ac:dyDescent="0.25">
      <c r="A581" s="42"/>
      <c r="B581" s="43"/>
      <c r="C581" s="45"/>
      <c r="D581" s="8" t="s">
        <v>28</v>
      </c>
      <c r="E581" s="9" t="s">
        <v>31</v>
      </c>
      <c r="F581" s="12">
        <f>G581/H572*I572</f>
        <v>31.6004</v>
      </c>
      <c r="G581" s="24">
        <v>60.77</v>
      </c>
    </row>
    <row r="582" spans="1:9" ht="18" customHeight="1" x14ac:dyDescent="0.25">
      <c r="A582" s="42"/>
      <c r="B582" s="43"/>
      <c r="C582" s="45"/>
      <c r="D582" s="8" t="s">
        <v>29</v>
      </c>
      <c r="E582" s="9" t="s">
        <v>31</v>
      </c>
      <c r="F582" s="12">
        <f>G582/H572*I572</f>
        <v>36.5976</v>
      </c>
      <c r="G582" s="24">
        <v>70.38</v>
      </c>
    </row>
    <row r="583" spans="1:9" ht="18" customHeight="1" x14ac:dyDescent="0.25">
      <c r="A583" s="42"/>
      <c r="B583" s="43"/>
      <c r="C583" s="45"/>
      <c r="D583" s="8" t="s">
        <v>26</v>
      </c>
      <c r="E583" s="9" t="s">
        <v>31</v>
      </c>
      <c r="F583" s="12">
        <f>G583/H572*I572</f>
        <v>26.129999999999995</v>
      </c>
      <c r="G583" s="24">
        <v>50.25</v>
      </c>
    </row>
    <row r="584" spans="1:9" ht="34.5" x14ac:dyDescent="0.25">
      <c r="A584" s="42"/>
      <c r="B584" s="43"/>
      <c r="C584" s="45"/>
      <c r="D584" s="8" t="s">
        <v>46</v>
      </c>
      <c r="E584" s="9" t="s">
        <v>31</v>
      </c>
      <c r="F584" s="12">
        <f>G584/H572*I572</f>
        <v>39.197599999999994</v>
      </c>
      <c r="G584" s="24">
        <v>75.38</v>
      </c>
    </row>
    <row r="585" spans="1:9" ht="34.5" x14ac:dyDescent="0.25">
      <c r="A585" s="42"/>
      <c r="B585" s="43"/>
      <c r="C585" s="45"/>
      <c r="D585" s="8" t="s">
        <v>30</v>
      </c>
      <c r="E585" s="9" t="s">
        <v>31</v>
      </c>
      <c r="F585" s="12">
        <f>G585/H572*I572</f>
        <v>22.75</v>
      </c>
      <c r="G585" s="24">
        <v>43.75</v>
      </c>
    </row>
    <row r="586" spans="1:9" ht="23.25" x14ac:dyDescent="0.25">
      <c r="A586" s="42"/>
      <c r="B586" s="43"/>
      <c r="C586" s="45"/>
      <c r="D586" s="8" t="s">
        <v>71</v>
      </c>
      <c r="E586" s="9" t="s">
        <v>31</v>
      </c>
      <c r="F586" s="12">
        <f>G586/H572*I572</f>
        <v>26.129999999999995</v>
      </c>
      <c r="G586" s="24">
        <v>50.25</v>
      </c>
    </row>
    <row r="587" spans="1:9" ht="23.25" x14ac:dyDescent="0.25">
      <c r="A587" s="42"/>
      <c r="B587" s="43"/>
      <c r="C587" s="45"/>
      <c r="D587" s="8" t="s">
        <v>70</v>
      </c>
      <c r="E587" s="9" t="s">
        <v>31</v>
      </c>
      <c r="F587" s="12">
        <f>G587/H572*I572</f>
        <v>1.9603999999999999</v>
      </c>
      <c r="G587" s="24">
        <v>3.77</v>
      </c>
    </row>
    <row r="588" spans="1:9" ht="15" customHeight="1" x14ac:dyDescent="0.25">
      <c r="A588" s="42"/>
      <c r="B588" s="43"/>
      <c r="C588" s="45"/>
      <c r="D588" s="3"/>
      <c r="E588" s="3"/>
      <c r="F588" s="13">
        <f>F578+F579+F580+F581+F582+F584+F585+F587+F583+F586</f>
        <v>266.32839999999999</v>
      </c>
      <c r="G588" s="13">
        <f>G578+G579+G580+G581+G582+G584+G585+G587+G583+G586</f>
        <v>512.16999999999996</v>
      </c>
    </row>
    <row r="589" spans="1:9" ht="15" customHeight="1" x14ac:dyDescent="0.25">
      <c r="A589" s="42"/>
      <c r="B589" s="43"/>
      <c r="C589" s="45"/>
      <c r="D589" s="46" t="s">
        <v>16</v>
      </c>
      <c r="E589" s="47"/>
      <c r="F589" s="48"/>
    </row>
    <row r="590" spans="1:9" x14ac:dyDescent="0.25">
      <c r="A590" s="42"/>
      <c r="B590" s="43"/>
      <c r="C590" s="45"/>
      <c r="D590" s="49"/>
      <c r="E590" s="50"/>
      <c r="F590" s="51"/>
    </row>
    <row r="591" spans="1:9" ht="23.25" x14ac:dyDescent="0.25">
      <c r="A591" s="42"/>
      <c r="B591" s="43"/>
      <c r="C591" s="45"/>
      <c r="D591" s="8" t="s">
        <v>32</v>
      </c>
      <c r="E591" s="10" t="s">
        <v>31</v>
      </c>
      <c r="F591" s="11">
        <f>G591/H591*I591</f>
        <v>7.5691199999999998</v>
      </c>
      <c r="G591" s="34">
        <v>14.555999999999999</v>
      </c>
      <c r="H591">
        <v>100</v>
      </c>
      <c r="I591">
        <v>52</v>
      </c>
    </row>
    <row r="592" spans="1:9" ht="23.25" x14ac:dyDescent="0.25">
      <c r="A592" s="42"/>
      <c r="B592" s="43"/>
      <c r="C592" s="45"/>
      <c r="D592" s="8" t="s">
        <v>33</v>
      </c>
      <c r="E592" s="10" t="s">
        <v>31</v>
      </c>
      <c r="F592" s="11">
        <f>G592/H591*I591</f>
        <v>7.1011200000000008</v>
      </c>
      <c r="G592" s="34">
        <v>13.656000000000001</v>
      </c>
    </row>
    <row r="593" spans="1:9" ht="23.25" x14ac:dyDescent="0.25">
      <c r="A593" s="42"/>
      <c r="B593" s="43"/>
      <c r="C593" s="45"/>
      <c r="D593" s="8" t="s">
        <v>47</v>
      </c>
      <c r="E593" s="10" t="s">
        <v>31</v>
      </c>
      <c r="F593" s="11">
        <f>G593/H591*I591</f>
        <v>19.598799999999997</v>
      </c>
      <c r="G593">
        <v>37.69</v>
      </c>
    </row>
    <row r="594" spans="1:9" x14ac:dyDescent="0.25">
      <c r="A594" s="42"/>
      <c r="B594" s="43"/>
      <c r="C594" s="45"/>
      <c r="D594" s="3"/>
      <c r="E594" s="3"/>
      <c r="F594" s="13">
        <f>SUM(F591:F593)</f>
        <v>34.269039999999997</v>
      </c>
    </row>
    <row r="595" spans="1:9" x14ac:dyDescent="0.25">
      <c r="A595" s="42"/>
      <c r="B595" s="43"/>
      <c r="C595" s="45"/>
      <c r="D595" s="61" t="s">
        <v>17</v>
      </c>
      <c r="E595" s="62"/>
      <c r="F595" s="63"/>
    </row>
    <row r="596" spans="1:9" ht="3" customHeight="1" x14ac:dyDescent="0.25">
      <c r="A596" s="42"/>
      <c r="B596" s="43"/>
      <c r="C596" s="45"/>
      <c r="D596" s="64"/>
      <c r="E596" s="65"/>
      <c r="F596" s="66"/>
    </row>
    <row r="597" spans="1:9" x14ac:dyDescent="0.25">
      <c r="A597" s="42"/>
      <c r="B597" s="43"/>
      <c r="C597" s="45"/>
      <c r="D597" s="3"/>
      <c r="E597" s="3"/>
      <c r="F597" s="3"/>
    </row>
    <row r="598" spans="1:9" x14ac:dyDescent="0.25">
      <c r="A598" s="42"/>
      <c r="B598" s="43"/>
      <c r="C598" s="45"/>
      <c r="D598" s="58" t="s">
        <v>18</v>
      </c>
      <c r="E598" s="59"/>
      <c r="F598" s="60"/>
    </row>
    <row r="599" spans="1:9" x14ac:dyDescent="0.25">
      <c r="A599" s="42"/>
      <c r="B599" s="43"/>
      <c r="C599" s="45"/>
      <c r="D599" s="3"/>
      <c r="E599" s="3"/>
      <c r="F599" s="3"/>
    </row>
    <row r="600" spans="1:9" ht="15" customHeight="1" x14ac:dyDescent="0.25">
      <c r="A600" s="42"/>
      <c r="B600" s="43"/>
      <c r="C600" s="45"/>
      <c r="D600" s="46" t="s">
        <v>19</v>
      </c>
      <c r="E600" s="47"/>
      <c r="F600" s="48"/>
    </row>
    <row r="601" spans="1:9" x14ac:dyDescent="0.25">
      <c r="A601" s="42"/>
      <c r="B601" s="43"/>
      <c r="C601" s="45"/>
      <c r="D601" s="49"/>
      <c r="E601" s="50"/>
      <c r="F601" s="51"/>
    </row>
    <row r="602" spans="1:9" x14ac:dyDescent="0.25">
      <c r="A602" s="42"/>
      <c r="B602" s="43"/>
      <c r="C602" s="45"/>
      <c r="D602" s="8" t="s">
        <v>48</v>
      </c>
      <c r="E602" s="10" t="s">
        <v>38</v>
      </c>
      <c r="F602" s="11">
        <f>G602/H602*I602</f>
        <v>581.84047999999996</v>
      </c>
      <c r="G602" s="35">
        <v>1118.924</v>
      </c>
      <c r="H602">
        <v>100</v>
      </c>
      <c r="I602">
        <v>52</v>
      </c>
    </row>
    <row r="603" spans="1:9" x14ac:dyDescent="0.25">
      <c r="A603" s="42"/>
      <c r="B603" s="43"/>
      <c r="C603" s="45"/>
      <c r="D603" s="8" t="s">
        <v>49</v>
      </c>
      <c r="E603" s="10" t="s">
        <v>38</v>
      </c>
      <c r="F603" s="11">
        <f>G603/H602*I602</f>
        <v>2126.8176800000001</v>
      </c>
      <c r="G603" s="35">
        <v>4090.0340000000001</v>
      </c>
    </row>
    <row r="604" spans="1:9" ht="33" customHeight="1" x14ac:dyDescent="0.25">
      <c r="A604" s="42"/>
      <c r="B604" s="43"/>
      <c r="C604" s="45"/>
      <c r="D604" s="8" t="s">
        <v>34</v>
      </c>
      <c r="E604" s="10" t="s">
        <v>38</v>
      </c>
      <c r="F604" s="11">
        <f>G604/H602*I602</f>
        <v>293.10007999999999</v>
      </c>
      <c r="G604" s="35">
        <v>563.654</v>
      </c>
    </row>
    <row r="605" spans="1:9" ht="14.45" customHeight="1" x14ac:dyDescent="0.25">
      <c r="A605" s="42"/>
      <c r="B605" s="43"/>
      <c r="C605" s="45"/>
      <c r="D605" s="8" t="s">
        <v>56</v>
      </c>
      <c r="E605" s="10" t="s">
        <v>38</v>
      </c>
      <c r="F605" s="11">
        <f>G605/H602*I602</f>
        <v>303.83079999999995</v>
      </c>
      <c r="G605" s="27">
        <v>584.29</v>
      </c>
    </row>
    <row r="606" spans="1:9" x14ac:dyDescent="0.25">
      <c r="A606" s="42"/>
      <c r="B606" s="43"/>
      <c r="C606" s="45"/>
      <c r="D606" s="8" t="s">
        <v>36</v>
      </c>
      <c r="E606" s="10" t="s">
        <v>38</v>
      </c>
      <c r="F606" s="11">
        <f>G606/H602*I602</f>
        <v>293.09800000000001</v>
      </c>
      <c r="G606" s="27">
        <v>563.65</v>
      </c>
    </row>
    <row r="607" spans="1:9" x14ac:dyDescent="0.25">
      <c r="A607" s="42"/>
      <c r="B607" s="43"/>
      <c r="C607" s="45"/>
      <c r="D607" s="8" t="s">
        <v>35</v>
      </c>
      <c r="E607" s="10" t="s">
        <v>38</v>
      </c>
      <c r="F607" s="11">
        <f>G607/H602*I602</f>
        <v>1172.3868000000002</v>
      </c>
      <c r="G607" s="27">
        <v>2254.59</v>
      </c>
    </row>
    <row r="608" spans="1:9" ht="23.25" x14ac:dyDescent="0.25">
      <c r="A608" s="42"/>
      <c r="B608" s="43"/>
      <c r="C608" s="45"/>
      <c r="D608" s="8" t="s">
        <v>37</v>
      </c>
      <c r="E608" s="10" t="s">
        <v>38</v>
      </c>
      <c r="F608" s="11">
        <f>G608/H602*I602</f>
        <v>1905.124</v>
      </c>
      <c r="G608" s="27">
        <v>3663.7</v>
      </c>
    </row>
    <row r="609" spans="1:9" x14ac:dyDescent="0.25">
      <c r="A609" s="42"/>
      <c r="B609" s="43"/>
      <c r="C609" s="45"/>
      <c r="D609" s="10" t="s">
        <v>50</v>
      </c>
      <c r="E609" s="10" t="s">
        <v>38</v>
      </c>
      <c r="F609" s="11">
        <f>G609/H602*I602</f>
        <v>73.273200000000003</v>
      </c>
      <c r="G609" s="27">
        <v>140.91</v>
      </c>
    </row>
    <row r="610" spans="1:9" ht="18" customHeight="1" x14ac:dyDescent="0.25">
      <c r="A610" s="42"/>
      <c r="B610" s="43"/>
      <c r="C610" s="45"/>
      <c r="D610" s="23" t="s">
        <v>53</v>
      </c>
      <c r="E610" s="10" t="s">
        <v>38</v>
      </c>
      <c r="F610" s="18">
        <f>G610/H602*I602</f>
        <v>146.54640000000001</v>
      </c>
      <c r="G610" s="27">
        <v>281.82</v>
      </c>
    </row>
    <row r="611" spans="1:9" x14ac:dyDescent="0.25">
      <c r="A611" s="42"/>
      <c r="B611" s="43"/>
      <c r="C611" s="45"/>
      <c r="D611" s="23" t="s">
        <v>57</v>
      </c>
      <c r="E611" s="10" t="s">
        <v>38</v>
      </c>
      <c r="F611" s="18">
        <f>G611/H602*I602</f>
        <v>586.19266679999998</v>
      </c>
      <c r="G611" s="35">
        <v>1127.29359</v>
      </c>
    </row>
    <row r="612" spans="1:9" ht="20.25" customHeight="1" x14ac:dyDescent="0.25">
      <c r="A612" s="42"/>
      <c r="B612" s="43"/>
      <c r="C612" s="45"/>
      <c r="D612" s="23" t="s">
        <v>58</v>
      </c>
      <c r="E612" s="10" t="s">
        <v>38</v>
      </c>
      <c r="F612" s="18">
        <f>G612/H602*I602</f>
        <v>512.91759999999999</v>
      </c>
      <c r="G612" s="27">
        <v>986.38</v>
      </c>
    </row>
    <row r="613" spans="1:9" ht="17.25" customHeight="1" x14ac:dyDescent="0.25">
      <c r="A613" s="42"/>
      <c r="B613" s="43"/>
      <c r="C613" s="45"/>
      <c r="D613" s="16"/>
      <c r="E613" s="10"/>
      <c r="F613" s="18">
        <f>SUM(F602:F612)</f>
        <v>7995.127706799999</v>
      </c>
    </row>
    <row r="614" spans="1:9" ht="18" customHeight="1" x14ac:dyDescent="0.25">
      <c r="A614" s="42"/>
      <c r="B614" s="43"/>
      <c r="C614" s="45"/>
      <c r="D614" s="58" t="s">
        <v>20</v>
      </c>
      <c r="E614" s="59"/>
      <c r="F614" s="60"/>
    </row>
    <row r="615" spans="1:9" ht="25.9" customHeight="1" x14ac:dyDescent="0.25">
      <c r="A615" s="42"/>
      <c r="B615" s="43"/>
      <c r="C615" s="45"/>
      <c r="D615" s="8" t="s">
        <v>39</v>
      </c>
      <c r="E615" s="10" t="s">
        <v>44</v>
      </c>
      <c r="F615" s="15">
        <f>G615/H615*I615</f>
        <v>65.329679999999996</v>
      </c>
      <c r="G615" s="35">
        <v>125.634</v>
      </c>
      <c r="H615">
        <v>100</v>
      </c>
      <c r="I615">
        <v>52</v>
      </c>
    </row>
    <row r="616" spans="1:9" ht="18.600000000000001" customHeight="1" x14ac:dyDescent="0.25">
      <c r="A616" s="42"/>
      <c r="B616" s="43"/>
      <c r="C616" s="45"/>
      <c r="D616" s="8" t="s">
        <v>40</v>
      </c>
      <c r="E616" s="10" t="s">
        <v>44</v>
      </c>
      <c r="F616" s="15">
        <f>G616/H615*I615</f>
        <v>25.939679999999999</v>
      </c>
      <c r="G616" s="33">
        <v>49.884</v>
      </c>
    </row>
    <row r="617" spans="1:9" ht="25.9" customHeight="1" x14ac:dyDescent="0.25">
      <c r="A617" s="42"/>
      <c r="B617" s="43"/>
      <c r="C617" s="45"/>
      <c r="D617" s="8" t="s">
        <v>59</v>
      </c>
      <c r="E617" s="10" t="s">
        <v>44</v>
      </c>
      <c r="F617" s="15">
        <f>G617/H615*I615</f>
        <v>19.63</v>
      </c>
      <c r="G617" s="24">
        <v>37.75</v>
      </c>
    </row>
    <row r="618" spans="1:9" x14ac:dyDescent="0.25">
      <c r="A618" s="42"/>
      <c r="B618" s="43"/>
      <c r="C618" s="45"/>
      <c r="D618" s="8" t="s">
        <v>41</v>
      </c>
      <c r="E618" s="10" t="s">
        <v>44</v>
      </c>
      <c r="F618" s="12">
        <f>G618/H615*I615</f>
        <v>0.9775999999999998</v>
      </c>
      <c r="G618" s="24">
        <v>1.88</v>
      </c>
    </row>
    <row r="619" spans="1:9" x14ac:dyDescent="0.25">
      <c r="A619" s="42"/>
      <c r="B619" s="43"/>
      <c r="C619" s="45"/>
      <c r="D619" s="8" t="s">
        <v>42</v>
      </c>
      <c r="E619" s="10" t="s">
        <v>44</v>
      </c>
      <c r="F619" s="12">
        <f>G619/H615*I615</f>
        <v>132.50328000000002</v>
      </c>
      <c r="G619" s="33">
        <v>254.81399999999999</v>
      </c>
    </row>
    <row r="620" spans="1:9" ht="17.45" customHeight="1" x14ac:dyDescent="0.25">
      <c r="A620" s="42"/>
      <c r="B620" s="43"/>
      <c r="C620" s="45"/>
      <c r="D620" s="8" t="s">
        <v>43</v>
      </c>
      <c r="E620" s="10" t="s">
        <v>44</v>
      </c>
      <c r="F620" s="12">
        <f>G620/H615*I615</f>
        <v>42.101280000000003</v>
      </c>
      <c r="G620" s="33">
        <v>80.963999999999999</v>
      </c>
    </row>
    <row r="621" spans="1:9" ht="23.25" x14ac:dyDescent="0.25">
      <c r="A621" s="42"/>
      <c r="B621" s="43"/>
      <c r="C621" s="45"/>
      <c r="D621" s="8" t="s">
        <v>54</v>
      </c>
      <c r="E621" s="10" t="s">
        <v>44</v>
      </c>
      <c r="F621" s="12">
        <f>G621/H615*I615</f>
        <v>9.7968000000000011</v>
      </c>
      <c r="G621" s="24">
        <v>18.84</v>
      </c>
    </row>
    <row r="622" spans="1:9" ht="17.25" customHeight="1" x14ac:dyDescent="0.25">
      <c r="A622" s="42"/>
      <c r="B622" s="43"/>
      <c r="C622" s="45"/>
      <c r="D622" s="3"/>
      <c r="E622" s="3"/>
      <c r="F622" s="13">
        <f>SUM(F615:F621)</f>
        <v>296.27832000000006</v>
      </c>
      <c r="G622" s="13">
        <f>SUM(G615:G621)</f>
        <v>569.76599999999996</v>
      </c>
    </row>
    <row r="623" spans="1:9" x14ac:dyDescent="0.25">
      <c r="A623" s="38"/>
      <c r="B623" s="39"/>
      <c r="C623" s="3"/>
      <c r="D623" s="1"/>
      <c r="E623" s="1"/>
      <c r="F623" s="19">
        <f>F576+F588+F594+F613+F622</f>
        <v>10900.009946799999</v>
      </c>
      <c r="G623" s="37">
        <f>F623*J557</f>
        <v>534100.48739319993</v>
      </c>
    </row>
    <row r="625" spans="1:10" ht="60" x14ac:dyDescent="0.25">
      <c r="A625" s="67" t="s">
        <v>0</v>
      </c>
      <c r="B625" s="68"/>
      <c r="C625" s="6" t="s">
        <v>1</v>
      </c>
      <c r="D625" s="6" t="s">
        <v>2</v>
      </c>
      <c r="E625" s="6" t="s">
        <v>3</v>
      </c>
      <c r="F625" s="7" t="s">
        <v>4</v>
      </c>
      <c r="J625" s="31">
        <v>36</v>
      </c>
    </row>
    <row r="626" spans="1:10" x14ac:dyDescent="0.25">
      <c r="A626" s="69">
        <v>1</v>
      </c>
      <c r="B626" s="70"/>
      <c r="C626" s="4">
        <v>2</v>
      </c>
      <c r="D626" s="2">
        <v>3</v>
      </c>
      <c r="E626" s="3">
        <v>4</v>
      </c>
      <c r="F626" s="3">
        <v>5</v>
      </c>
    </row>
    <row r="627" spans="1:10" x14ac:dyDescent="0.25">
      <c r="A627" s="40" t="s">
        <v>65</v>
      </c>
      <c r="B627" s="41"/>
      <c r="C627" s="44" t="s">
        <v>83</v>
      </c>
      <c r="D627" s="46" t="s">
        <v>5</v>
      </c>
      <c r="E627" s="47"/>
      <c r="F627" s="48"/>
    </row>
    <row r="628" spans="1:10" x14ac:dyDescent="0.25">
      <c r="A628" s="42"/>
      <c r="B628" s="43"/>
      <c r="C628" s="45"/>
      <c r="D628" s="49"/>
      <c r="E628" s="50"/>
      <c r="F628" s="51"/>
    </row>
    <row r="629" spans="1:10" x14ac:dyDescent="0.25">
      <c r="A629" s="42"/>
      <c r="B629" s="43"/>
      <c r="C629" s="45"/>
      <c r="D629" s="46" t="s">
        <v>6</v>
      </c>
      <c r="E629" s="47"/>
      <c r="F629" s="48"/>
    </row>
    <row r="630" spans="1:10" x14ac:dyDescent="0.25">
      <c r="A630" s="42"/>
      <c r="B630" s="43"/>
      <c r="C630" s="45"/>
      <c r="D630" s="49"/>
      <c r="E630" s="50"/>
      <c r="F630" s="51"/>
    </row>
    <row r="631" spans="1:10" x14ac:dyDescent="0.25">
      <c r="A631" s="42"/>
      <c r="B631" s="43"/>
      <c r="C631" s="45"/>
      <c r="D631" s="28" t="s">
        <v>72</v>
      </c>
      <c r="E631" s="10" t="s">
        <v>38</v>
      </c>
      <c r="F631" s="29">
        <v>29051.3</v>
      </c>
    </row>
    <row r="632" spans="1:10" x14ac:dyDescent="0.25">
      <c r="A632" s="42"/>
      <c r="B632" s="43"/>
      <c r="C632" s="45"/>
      <c r="D632" s="5"/>
      <c r="E632" s="5"/>
      <c r="F632" s="1"/>
    </row>
    <row r="633" spans="1:10" x14ac:dyDescent="0.25">
      <c r="A633" s="42"/>
      <c r="B633" s="43"/>
      <c r="C633" s="45"/>
      <c r="D633" s="46" t="s">
        <v>7</v>
      </c>
      <c r="E633" s="47"/>
      <c r="F633" s="48"/>
    </row>
    <row r="634" spans="1:10" x14ac:dyDescent="0.25">
      <c r="A634" s="42"/>
      <c r="B634" s="43"/>
      <c r="C634" s="45"/>
      <c r="D634" s="52"/>
      <c r="E634" s="53"/>
      <c r="F634" s="54"/>
    </row>
    <row r="635" spans="1:10" x14ac:dyDescent="0.25">
      <c r="A635" s="42"/>
      <c r="B635" s="43"/>
      <c r="C635" s="45"/>
      <c r="D635" s="49"/>
      <c r="E635" s="50"/>
      <c r="F635" s="51"/>
    </row>
    <row r="636" spans="1:10" x14ac:dyDescent="0.25">
      <c r="A636" s="42"/>
      <c r="B636" s="43"/>
      <c r="C636" s="45"/>
      <c r="D636" s="3"/>
      <c r="E636" s="3"/>
      <c r="F636" s="3"/>
    </row>
    <row r="637" spans="1:10" x14ac:dyDescent="0.25">
      <c r="A637" s="42"/>
      <c r="B637" s="43"/>
      <c r="C637" s="45"/>
      <c r="D637" s="55" t="s">
        <v>8</v>
      </c>
      <c r="E637" s="56"/>
      <c r="F637" s="57"/>
    </row>
    <row r="638" spans="1:10" x14ac:dyDescent="0.25">
      <c r="A638" s="42"/>
      <c r="B638" s="43"/>
      <c r="C638" s="45"/>
      <c r="D638" s="3"/>
      <c r="E638" s="3"/>
      <c r="F638" s="3"/>
    </row>
    <row r="639" spans="1:10" x14ac:dyDescent="0.25">
      <c r="A639" s="42"/>
      <c r="B639" s="43"/>
      <c r="C639" s="45"/>
      <c r="D639" s="58" t="s">
        <v>9</v>
      </c>
      <c r="E639" s="59"/>
      <c r="F639" s="60"/>
    </row>
    <row r="640" spans="1:10" x14ac:dyDescent="0.25">
      <c r="A640" s="42"/>
      <c r="B640" s="43"/>
      <c r="C640" s="45"/>
      <c r="D640" s="58" t="s">
        <v>10</v>
      </c>
      <c r="E640" s="59"/>
      <c r="F640" s="60"/>
    </row>
    <row r="641" spans="1:9" x14ac:dyDescent="0.25">
      <c r="A641" s="42"/>
      <c r="B641" s="43"/>
      <c r="C641" s="45"/>
      <c r="D641" s="10" t="s">
        <v>11</v>
      </c>
      <c r="E641" s="10" t="s">
        <v>21</v>
      </c>
      <c r="F641" s="11">
        <f>G641/H641*I641</f>
        <v>271.85214000000002</v>
      </c>
      <c r="G641" s="34">
        <v>663.05399999999997</v>
      </c>
      <c r="H641">
        <v>100</v>
      </c>
      <c r="I641">
        <v>41</v>
      </c>
    </row>
    <row r="642" spans="1:9" x14ac:dyDescent="0.25">
      <c r="A642" s="42"/>
      <c r="B642" s="43"/>
      <c r="C642" s="45"/>
      <c r="D642" s="8" t="s">
        <v>12</v>
      </c>
      <c r="E642" s="10" t="s">
        <v>22</v>
      </c>
      <c r="F642" s="11">
        <f>G642/H641*I641</f>
        <v>1334.1235999999999</v>
      </c>
      <c r="G642">
        <v>3253.96</v>
      </c>
    </row>
    <row r="643" spans="1:9" ht="23.25" x14ac:dyDescent="0.25">
      <c r="A643" s="42"/>
      <c r="B643" s="43"/>
      <c r="C643" s="45"/>
      <c r="D643" s="8" t="s">
        <v>13</v>
      </c>
      <c r="E643" s="10" t="s">
        <v>23</v>
      </c>
      <c r="F643" s="11">
        <f>G643/H641*I641</f>
        <v>122.6515</v>
      </c>
      <c r="G643">
        <v>299.14999999999998</v>
      </c>
    </row>
    <row r="644" spans="1:9" x14ac:dyDescent="0.25">
      <c r="A644" s="42"/>
      <c r="B644" s="43"/>
      <c r="C644" s="45"/>
      <c r="D644" s="10" t="s">
        <v>14</v>
      </c>
      <c r="E644" s="10" t="s">
        <v>23</v>
      </c>
      <c r="F644" s="11">
        <f>G644/H641*I641</f>
        <v>91.147100000000009</v>
      </c>
      <c r="G644">
        <v>222.31</v>
      </c>
    </row>
    <row r="645" spans="1:9" x14ac:dyDescent="0.25">
      <c r="A645" s="42"/>
      <c r="B645" s="43"/>
      <c r="C645" s="45"/>
      <c r="D645" s="16"/>
      <c r="E645" s="17"/>
      <c r="F645" s="18">
        <f>SUM(F641:F644)</f>
        <v>1819.7743399999997</v>
      </c>
    </row>
    <row r="646" spans="1:9" ht="15" customHeight="1" x14ac:dyDescent="0.25">
      <c r="A646" s="42"/>
      <c r="B646" s="43"/>
      <c r="C646" s="45"/>
      <c r="D646" s="55" t="s">
        <v>15</v>
      </c>
      <c r="E646" s="56"/>
      <c r="F646" s="57"/>
    </row>
    <row r="647" spans="1:9" x14ac:dyDescent="0.25">
      <c r="A647" s="42"/>
      <c r="B647" s="43"/>
      <c r="C647" s="45"/>
      <c r="D647" s="8" t="s">
        <v>24</v>
      </c>
      <c r="E647" s="9" t="s">
        <v>31</v>
      </c>
      <c r="F647" s="14">
        <f>G647/H641*I641</f>
        <v>15.305299999999999</v>
      </c>
      <c r="G647" s="24">
        <v>37.33</v>
      </c>
    </row>
    <row r="648" spans="1:9" ht="37.9" customHeight="1" x14ac:dyDescent="0.25">
      <c r="A648" s="42"/>
      <c r="B648" s="43"/>
      <c r="C648" s="45"/>
      <c r="D648" s="8" t="s">
        <v>25</v>
      </c>
      <c r="E648" s="9" t="s">
        <v>31</v>
      </c>
      <c r="F648" s="14">
        <f>G648/H641*I641</f>
        <v>18.162999999999997</v>
      </c>
      <c r="G648" s="24">
        <v>44.3</v>
      </c>
    </row>
    <row r="649" spans="1:9" ht="25.9" customHeight="1" x14ac:dyDescent="0.25">
      <c r="A649" s="42"/>
      <c r="B649" s="43"/>
      <c r="C649" s="45"/>
      <c r="D649" s="8" t="s">
        <v>27</v>
      </c>
      <c r="E649" s="9" t="s">
        <v>31</v>
      </c>
      <c r="F649" s="12">
        <f>G649/H641*I641</f>
        <v>31.155899999999995</v>
      </c>
      <c r="G649" s="24">
        <v>75.989999999999995</v>
      </c>
    </row>
    <row r="650" spans="1:9" ht="73.900000000000006" customHeight="1" x14ac:dyDescent="0.25">
      <c r="A650" s="42"/>
      <c r="B650" s="43"/>
      <c r="C650" s="45"/>
      <c r="D650" s="8" t="s">
        <v>28</v>
      </c>
      <c r="E650" s="9" t="s">
        <v>31</v>
      </c>
      <c r="F650" s="12">
        <f>G650/H641*I641</f>
        <v>24.915700000000001</v>
      </c>
      <c r="G650" s="24">
        <v>60.77</v>
      </c>
    </row>
    <row r="651" spans="1:9" ht="23.25" x14ac:dyDescent="0.25">
      <c r="A651" s="42"/>
      <c r="B651" s="43"/>
      <c r="C651" s="45"/>
      <c r="D651" s="8" t="s">
        <v>29</v>
      </c>
      <c r="E651" s="9" t="s">
        <v>31</v>
      </c>
      <c r="F651" s="12">
        <f>G651/H641*I641</f>
        <v>28.855799999999999</v>
      </c>
      <c r="G651" s="24">
        <v>70.38</v>
      </c>
    </row>
    <row r="652" spans="1:9" ht="18" customHeight="1" x14ac:dyDescent="0.25">
      <c r="A652" s="42"/>
      <c r="B652" s="43"/>
      <c r="C652" s="45"/>
      <c r="D652" s="8" t="s">
        <v>26</v>
      </c>
      <c r="E652" s="9" t="s">
        <v>31</v>
      </c>
      <c r="F652" s="12">
        <f>G652/H641*I641</f>
        <v>20.602499999999999</v>
      </c>
      <c r="G652" s="24">
        <v>50.25</v>
      </c>
    </row>
    <row r="653" spans="1:9" ht="34.5" x14ac:dyDescent="0.25">
      <c r="A653" s="42"/>
      <c r="B653" s="43"/>
      <c r="C653" s="45"/>
      <c r="D653" s="8" t="s">
        <v>46</v>
      </c>
      <c r="E653" s="9" t="s">
        <v>31</v>
      </c>
      <c r="F653" s="12">
        <f>G653/H641*I641</f>
        <v>30.905799999999996</v>
      </c>
      <c r="G653" s="24">
        <v>75.38</v>
      </c>
    </row>
    <row r="654" spans="1:9" ht="34.5" x14ac:dyDescent="0.25">
      <c r="A654" s="42"/>
      <c r="B654" s="43"/>
      <c r="C654" s="45"/>
      <c r="D654" s="8" t="s">
        <v>30</v>
      </c>
      <c r="E654" s="9" t="s">
        <v>31</v>
      </c>
      <c r="F654" s="12">
        <f>G654/H641*I641</f>
        <v>17.9375</v>
      </c>
      <c r="G654" s="24">
        <v>43.75</v>
      </c>
    </row>
    <row r="655" spans="1:9" ht="23.25" x14ac:dyDescent="0.25">
      <c r="A655" s="42"/>
      <c r="B655" s="43"/>
      <c r="C655" s="45"/>
      <c r="D655" s="8" t="s">
        <v>71</v>
      </c>
      <c r="E655" s="9" t="s">
        <v>31</v>
      </c>
      <c r="F655" s="12">
        <f>G655/H641*I641</f>
        <v>20.602499999999999</v>
      </c>
      <c r="G655" s="24">
        <v>50.25</v>
      </c>
    </row>
    <row r="656" spans="1:9" ht="23.25" x14ac:dyDescent="0.25">
      <c r="A656" s="42"/>
      <c r="B656" s="43"/>
      <c r="C656" s="45"/>
      <c r="D656" s="8" t="s">
        <v>70</v>
      </c>
      <c r="E656" s="9" t="s">
        <v>31</v>
      </c>
      <c r="F656" s="12">
        <f>G656/H641*I641</f>
        <v>1.5456999999999999</v>
      </c>
      <c r="G656" s="24">
        <v>3.77</v>
      </c>
    </row>
    <row r="657" spans="1:9" ht="15" customHeight="1" x14ac:dyDescent="0.25">
      <c r="A657" s="42"/>
      <c r="B657" s="43"/>
      <c r="C657" s="45"/>
      <c r="D657" s="3"/>
      <c r="E657" s="3"/>
      <c r="F657" s="13">
        <f>F647+F648+F649+F650+F651+F653+F654+F656+F652+F655</f>
        <v>209.9897</v>
      </c>
      <c r="G657" s="13">
        <f>G647+G648+G649+G650+G651+G653+G654+G656+G652+G655</f>
        <v>512.16999999999996</v>
      </c>
    </row>
    <row r="658" spans="1:9" ht="15" customHeight="1" x14ac:dyDescent="0.25">
      <c r="A658" s="42"/>
      <c r="B658" s="43"/>
      <c r="C658" s="45"/>
      <c r="D658" s="46" t="s">
        <v>16</v>
      </c>
      <c r="E658" s="47"/>
      <c r="F658" s="48"/>
    </row>
    <row r="659" spans="1:9" x14ac:dyDescent="0.25">
      <c r="A659" s="42"/>
      <c r="B659" s="43"/>
      <c r="C659" s="45"/>
      <c r="D659" s="49"/>
      <c r="E659" s="50"/>
      <c r="F659" s="51"/>
    </row>
    <row r="660" spans="1:9" ht="23.25" x14ac:dyDescent="0.25">
      <c r="A660" s="42"/>
      <c r="B660" s="43"/>
      <c r="C660" s="45"/>
      <c r="D660" s="8" t="s">
        <v>32</v>
      </c>
      <c r="E660" s="10" t="s">
        <v>31</v>
      </c>
      <c r="F660" s="11">
        <f>G660/H660*I660</f>
        <v>5.9679599999999997</v>
      </c>
      <c r="G660" s="34">
        <v>14.555999999999999</v>
      </c>
      <c r="H660">
        <v>100</v>
      </c>
      <c r="I660">
        <v>41</v>
      </c>
    </row>
    <row r="661" spans="1:9" ht="23.25" x14ac:dyDescent="0.25">
      <c r="A661" s="42"/>
      <c r="B661" s="43"/>
      <c r="C661" s="45"/>
      <c r="D661" s="8" t="s">
        <v>33</v>
      </c>
      <c r="E661" s="10" t="s">
        <v>31</v>
      </c>
      <c r="F661" s="11">
        <f>G661/H660*I660</f>
        <v>5.5989600000000008</v>
      </c>
      <c r="G661" s="34">
        <v>13.656000000000001</v>
      </c>
    </row>
    <row r="662" spans="1:9" ht="23.25" x14ac:dyDescent="0.25">
      <c r="A662" s="42"/>
      <c r="B662" s="43"/>
      <c r="C662" s="45"/>
      <c r="D662" s="8" t="s">
        <v>47</v>
      </c>
      <c r="E662" s="10" t="s">
        <v>31</v>
      </c>
      <c r="F662" s="11">
        <f>G662/H660*I660</f>
        <v>15.452899999999998</v>
      </c>
      <c r="G662">
        <v>37.69</v>
      </c>
    </row>
    <row r="663" spans="1:9" x14ac:dyDescent="0.25">
      <c r="A663" s="42"/>
      <c r="B663" s="43"/>
      <c r="C663" s="45"/>
      <c r="D663" s="3"/>
      <c r="E663" s="3"/>
      <c r="F663" s="13">
        <f>SUM(F660:F662)</f>
        <v>27.019819999999996</v>
      </c>
    </row>
    <row r="664" spans="1:9" x14ac:dyDescent="0.25">
      <c r="A664" s="42"/>
      <c r="B664" s="43"/>
      <c r="C664" s="45"/>
      <c r="D664" s="61" t="s">
        <v>17</v>
      </c>
      <c r="E664" s="62"/>
      <c r="F664" s="63"/>
    </row>
    <row r="665" spans="1:9" ht="3" customHeight="1" x14ac:dyDescent="0.25">
      <c r="A665" s="42"/>
      <c r="B665" s="43"/>
      <c r="C665" s="45"/>
      <c r="D665" s="64"/>
      <c r="E665" s="65"/>
      <c r="F665" s="66"/>
    </row>
    <row r="666" spans="1:9" x14ac:dyDescent="0.25">
      <c r="A666" s="42"/>
      <c r="B666" s="43"/>
      <c r="C666" s="45"/>
      <c r="D666" s="3"/>
      <c r="E666" s="3"/>
      <c r="F666" s="3"/>
    </row>
    <row r="667" spans="1:9" x14ac:dyDescent="0.25">
      <c r="A667" s="42"/>
      <c r="B667" s="43"/>
      <c r="C667" s="45"/>
      <c r="D667" s="58" t="s">
        <v>18</v>
      </c>
      <c r="E667" s="59"/>
      <c r="F667" s="60"/>
    </row>
    <row r="668" spans="1:9" x14ac:dyDescent="0.25">
      <c r="A668" s="42"/>
      <c r="B668" s="43"/>
      <c r="C668" s="45"/>
      <c r="D668" s="3"/>
      <c r="E668" s="3"/>
      <c r="F668" s="3"/>
    </row>
    <row r="669" spans="1:9" ht="15" customHeight="1" x14ac:dyDescent="0.25">
      <c r="A669" s="42"/>
      <c r="B669" s="43"/>
      <c r="C669" s="45"/>
      <c r="D669" s="46" t="s">
        <v>19</v>
      </c>
      <c r="E669" s="47"/>
      <c r="F669" s="48"/>
    </row>
    <row r="670" spans="1:9" x14ac:dyDescent="0.25">
      <c r="A670" s="42"/>
      <c r="B670" s="43"/>
      <c r="C670" s="45"/>
      <c r="D670" s="49"/>
      <c r="E670" s="50"/>
      <c r="F670" s="51"/>
    </row>
    <row r="671" spans="1:9" x14ac:dyDescent="0.25">
      <c r="A671" s="42"/>
      <c r="B671" s="43"/>
      <c r="C671" s="45"/>
      <c r="D671" s="8" t="s">
        <v>48</v>
      </c>
      <c r="E671" s="10" t="s">
        <v>38</v>
      </c>
      <c r="F671" s="11">
        <f>G671/H671*I671</f>
        <v>458.75884000000002</v>
      </c>
      <c r="G671" s="35">
        <v>1118.924</v>
      </c>
      <c r="H671">
        <v>100</v>
      </c>
      <c r="I671">
        <v>41</v>
      </c>
    </row>
    <row r="672" spans="1:9" x14ac:dyDescent="0.25">
      <c r="A672" s="42"/>
      <c r="B672" s="43"/>
      <c r="C672" s="45"/>
      <c r="D672" s="8" t="s">
        <v>49</v>
      </c>
      <c r="E672" s="10" t="s">
        <v>38</v>
      </c>
      <c r="F672" s="11">
        <f>G672/H671*I671</f>
        <v>1676.9139399999999</v>
      </c>
      <c r="G672" s="35">
        <v>4090.0340000000001</v>
      </c>
    </row>
    <row r="673" spans="1:9" ht="34.15" customHeight="1" x14ac:dyDescent="0.25">
      <c r="A673" s="42"/>
      <c r="B673" s="43"/>
      <c r="C673" s="45"/>
      <c r="D673" s="8" t="s">
        <v>34</v>
      </c>
      <c r="E673" s="10" t="s">
        <v>38</v>
      </c>
      <c r="F673" s="11">
        <f>G673/H671*I671</f>
        <v>231.09814</v>
      </c>
      <c r="G673" s="35">
        <v>563.654</v>
      </c>
    </row>
    <row r="674" spans="1:9" ht="18" customHeight="1" x14ac:dyDescent="0.25">
      <c r="A674" s="42"/>
      <c r="B674" s="43"/>
      <c r="C674" s="45"/>
      <c r="D674" s="8" t="s">
        <v>56</v>
      </c>
      <c r="E674" s="10" t="s">
        <v>38</v>
      </c>
      <c r="F674" s="11">
        <f>G674/H671*I671</f>
        <v>239.55889999999997</v>
      </c>
      <c r="G674" s="27">
        <v>584.29</v>
      </c>
    </row>
    <row r="675" spans="1:9" x14ac:dyDescent="0.25">
      <c r="A675" s="42"/>
      <c r="B675" s="43"/>
      <c r="C675" s="45"/>
      <c r="D675" s="8" t="s">
        <v>36</v>
      </c>
      <c r="E675" s="10" t="s">
        <v>38</v>
      </c>
      <c r="F675" s="11">
        <f>G675/H671*I671</f>
        <v>231.09649999999999</v>
      </c>
      <c r="G675" s="27">
        <v>563.65</v>
      </c>
    </row>
    <row r="676" spans="1:9" x14ac:dyDescent="0.25">
      <c r="A676" s="42"/>
      <c r="B676" s="43"/>
      <c r="C676" s="45"/>
      <c r="D676" s="8" t="s">
        <v>35</v>
      </c>
      <c r="E676" s="10" t="s">
        <v>38</v>
      </c>
      <c r="F676" s="11">
        <f>G676/H671*I671</f>
        <v>924.38190000000009</v>
      </c>
      <c r="G676" s="27">
        <v>2254.59</v>
      </c>
    </row>
    <row r="677" spans="1:9" ht="23.25" x14ac:dyDescent="0.25">
      <c r="A677" s="42"/>
      <c r="B677" s="43"/>
      <c r="C677" s="45"/>
      <c r="D677" s="8" t="s">
        <v>37</v>
      </c>
      <c r="E677" s="10" t="s">
        <v>38</v>
      </c>
      <c r="F677" s="11">
        <f>G677/H671*I671</f>
        <v>1502.117</v>
      </c>
      <c r="G677" s="27">
        <v>3663.7</v>
      </c>
    </row>
    <row r="678" spans="1:9" x14ac:dyDescent="0.25">
      <c r="A678" s="42"/>
      <c r="B678" s="43"/>
      <c r="C678" s="45"/>
      <c r="D678" s="10" t="s">
        <v>50</v>
      </c>
      <c r="E678" s="10" t="s">
        <v>38</v>
      </c>
      <c r="F678" s="11">
        <f>G678/H671*I671</f>
        <v>57.773099999999999</v>
      </c>
      <c r="G678" s="27">
        <v>140.91</v>
      </c>
    </row>
    <row r="679" spans="1:9" ht="17.45" customHeight="1" x14ac:dyDescent="0.25">
      <c r="A679" s="42"/>
      <c r="B679" s="43"/>
      <c r="C679" s="45"/>
      <c r="D679" s="23" t="s">
        <v>53</v>
      </c>
      <c r="E679" s="10" t="s">
        <v>38</v>
      </c>
      <c r="F679" s="18">
        <f>G679/H671*I671</f>
        <v>115.5462</v>
      </c>
      <c r="G679" s="27">
        <v>281.82</v>
      </c>
    </row>
    <row r="680" spans="1:9" ht="15.75" customHeight="1" x14ac:dyDescent="0.25">
      <c r="A680" s="42"/>
      <c r="B680" s="43"/>
      <c r="C680" s="45"/>
      <c r="D680" s="23" t="s">
        <v>57</v>
      </c>
      <c r="E680" s="10" t="s">
        <v>38</v>
      </c>
      <c r="F680" s="18">
        <f>G680/H671*I671</f>
        <v>462.1903719</v>
      </c>
      <c r="G680" s="35">
        <v>1127.29359</v>
      </c>
    </row>
    <row r="681" spans="1:9" ht="15.75" customHeight="1" x14ac:dyDescent="0.25">
      <c r="A681" s="42"/>
      <c r="B681" s="43"/>
      <c r="C681" s="45"/>
      <c r="D681" s="23" t="s">
        <v>58</v>
      </c>
      <c r="E681" s="10" t="s">
        <v>38</v>
      </c>
      <c r="F681" s="18">
        <f>G681/H671*I671</f>
        <v>404.41579999999999</v>
      </c>
      <c r="G681" s="27">
        <v>986.38</v>
      </c>
    </row>
    <row r="682" spans="1:9" ht="15.75" customHeight="1" x14ac:dyDescent="0.25">
      <c r="A682" s="42"/>
      <c r="B682" s="43"/>
      <c r="C682" s="45"/>
      <c r="D682" s="16"/>
      <c r="E682" s="10"/>
      <c r="F682" s="18">
        <f>SUM(F671:F681)</f>
        <v>6303.8506919000001</v>
      </c>
    </row>
    <row r="683" spans="1:9" ht="20.25" customHeight="1" x14ac:dyDescent="0.25">
      <c r="A683" s="42"/>
      <c r="B683" s="43"/>
      <c r="C683" s="45"/>
      <c r="D683" s="58" t="s">
        <v>20</v>
      </c>
      <c r="E683" s="59"/>
      <c r="F683" s="60"/>
    </row>
    <row r="684" spans="1:9" ht="29.45" customHeight="1" x14ac:dyDescent="0.25">
      <c r="A684" s="42"/>
      <c r="B684" s="43"/>
      <c r="C684" s="45"/>
      <c r="D684" s="8" t="s">
        <v>39</v>
      </c>
      <c r="E684" s="10" t="s">
        <v>44</v>
      </c>
      <c r="F684" s="15">
        <f>G684/H684*I684</f>
        <v>51.50994</v>
      </c>
      <c r="G684" s="35">
        <v>125.634</v>
      </c>
      <c r="H684">
        <v>100</v>
      </c>
      <c r="I684">
        <v>41</v>
      </c>
    </row>
    <row r="685" spans="1:9" ht="19.899999999999999" customHeight="1" x14ac:dyDescent="0.25">
      <c r="A685" s="42"/>
      <c r="B685" s="43"/>
      <c r="C685" s="45"/>
      <c r="D685" s="8" t="s">
        <v>40</v>
      </c>
      <c r="E685" s="10" t="s">
        <v>44</v>
      </c>
      <c r="F685" s="15">
        <f>G685/H684*I684</f>
        <v>20.452439999999999</v>
      </c>
      <c r="G685" s="33">
        <v>49.884</v>
      </c>
    </row>
    <row r="686" spans="1:9" ht="28.9" customHeight="1" x14ac:dyDescent="0.25">
      <c r="A686" s="42"/>
      <c r="B686" s="43"/>
      <c r="C686" s="45"/>
      <c r="D686" s="8" t="s">
        <v>59</v>
      </c>
      <c r="E686" s="10" t="s">
        <v>44</v>
      </c>
      <c r="F686" s="15">
        <f>G686/H684*I684</f>
        <v>15.477500000000001</v>
      </c>
      <c r="G686" s="24">
        <v>37.75</v>
      </c>
    </row>
    <row r="687" spans="1:9" x14ac:dyDescent="0.25">
      <c r="A687" s="42"/>
      <c r="B687" s="43"/>
      <c r="C687" s="45"/>
      <c r="D687" s="8" t="s">
        <v>41</v>
      </c>
      <c r="E687" s="10" t="s">
        <v>44</v>
      </c>
      <c r="F687" s="12">
        <f>G687/H684*I684</f>
        <v>0.77079999999999993</v>
      </c>
      <c r="G687" s="24">
        <v>1.88</v>
      </c>
    </row>
    <row r="688" spans="1:9" x14ac:dyDescent="0.25">
      <c r="A688" s="42"/>
      <c r="B688" s="43"/>
      <c r="C688" s="45"/>
      <c r="D688" s="8" t="s">
        <v>42</v>
      </c>
      <c r="E688" s="10" t="s">
        <v>44</v>
      </c>
      <c r="F688" s="12">
        <f>G688/H684*I684</f>
        <v>104.47374000000001</v>
      </c>
      <c r="G688" s="33">
        <v>254.81399999999999</v>
      </c>
    </row>
    <row r="689" spans="1:10" ht="17.45" customHeight="1" x14ac:dyDescent="0.25">
      <c r="A689" s="42"/>
      <c r="B689" s="43"/>
      <c r="C689" s="45"/>
      <c r="D689" s="8" t="s">
        <v>43</v>
      </c>
      <c r="E689" s="10" t="s">
        <v>44</v>
      </c>
      <c r="F689" s="12">
        <f>G689/H684*I684</f>
        <v>33.195239999999998</v>
      </c>
      <c r="G689" s="33">
        <v>80.963999999999999</v>
      </c>
    </row>
    <row r="690" spans="1:10" ht="23.25" x14ac:dyDescent="0.25">
      <c r="A690" s="42"/>
      <c r="B690" s="43"/>
      <c r="C690" s="45"/>
      <c r="D690" s="8" t="s">
        <v>54</v>
      </c>
      <c r="E690" s="10" t="s">
        <v>44</v>
      </c>
      <c r="F690" s="12">
        <f>G690/H684*I684</f>
        <v>7.7244000000000002</v>
      </c>
      <c r="G690" s="24">
        <v>18.84</v>
      </c>
    </row>
    <row r="691" spans="1:10" ht="14.25" customHeight="1" x14ac:dyDescent="0.25">
      <c r="A691" s="42"/>
      <c r="B691" s="43"/>
      <c r="C691" s="45"/>
      <c r="D691" s="3"/>
      <c r="E691" s="3"/>
      <c r="F691" s="13">
        <f>SUM(F684:F690)</f>
        <v>233.60406</v>
      </c>
      <c r="G691" s="13">
        <f>SUM(G684:G690)</f>
        <v>569.76599999999996</v>
      </c>
    </row>
    <row r="692" spans="1:10" x14ac:dyDescent="0.25">
      <c r="A692" s="38"/>
      <c r="B692" s="39"/>
      <c r="C692" s="3"/>
      <c r="D692" s="1"/>
      <c r="E692" s="1"/>
      <c r="F692" s="19">
        <f>F645+F657+F663+F682+F691+F631</f>
        <v>37645.538611900003</v>
      </c>
      <c r="G692" s="32">
        <f>F692*J625</f>
        <v>1355239.3900284001</v>
      </c>
    </row>
    <row r="694" spans="1:10" ht="60" x14ac:dyDescent="0.25">
      <c r="A694" s="67" t="s">
        <v>0</v>
      </c>
      <c r="B694" s="68"/>
      <c r="C694" s="6" t="s">
        <v>1</v>
      </c>
      <c r="D694" s="6" t="s">
        <v>2</v>
      </c>
      <c r="E694" s="6" t="s">
        <v>3</v>
      </c>
      <c r="F694" s="7" t="s">
        <v>4</v>
      </c>
      <c r="J694" s="31">
        <v>480</v>
      </c>
    </row>
    <row r="695" spans="1:10" x14ac:dyDescent="0.25">
      <c r="A695" s="69">
        <v>1</v>
      </c>
      <c r="B695" s="70"/>
      <c r="C695" s="4">
        <v>2</v>
      </c>
      <c r="D695" s="2">
        <v>3</v>
      </c>
      <c r="E695" s="3">
        <v>4</v>
      </c>
      <c r="F695" s="3">
        <v>5</v>
      </c>
    </row>
    <row r="696" spans="1:10" x14ac:dyDescent="0.25">
      <c r="A696" s="40" t="s">
        <v>60</v>
      </c>
      <c r="B696" s="41"/>
      <c r="C696" s="44" t="s">
        <v>84</v>
      </c>
      <c r="D696" s="46" t="s">
        <v>5</v>
      </c>
      <c r="E696" s="47"/>
      <c r="F696" s="48"/>
    </row>
    <row r="697" spans="1:10" x14ac:dyDescent="0.25">
      <c r="A697" s="42"/>
      <c r="B697" s="43"/>
      <c r="C697" s="45"/>
      <c r="D697" s="49"/>
      <c r="E697" s="50"/>
      <c r="F697" s="51"/>
    </row>
    <row r="698" spans="1:10" x14ac:dyDescent="0.25">
      <c r="A698" s="42"/>
      <c r="B698" s="43"/>
      <c r="C698" s="45"/>
      <c r="D698" s="46" t="s">
        <v>6</v>
      </c>
      <c r="E698" s="47"/>
      <c r="F698" s="48"/>
    </row>
    <row r="699" spans="1:10" x14ac:dyDescent="0.25">
      <c r="A699" s="42"/>
      <c r="B699" s="43"/>
      <c r="C699" s="45"/>
      <c r="D699" s="49"/>
      <c r="E699" s="50"/>
      <c r="F699" s="51"/>
    </row>
    <row r="700" spans="1:10" x14ac:dyDescent="0.25">
      <c r="A700" s="42"/>
      <c r="B700" s="43"/>
      <c r="C700" s="45"/>
      <c r="D700" s="10" t="s">
        <v>51</v>
      </c>
      <c r="E700" s="10" t="s">
        <v>38</v>
      </c>
      <c r="F700" s="30">
        <v>2178.85</v>
      </c>
    </row>
    <row r="701" spans="1:10" x14ac:dyDescent="0.25">
      <c r="A701" s="42"/>
      <c r="B701" s="43"/>
      <c r="C701" s="45"/>
      <c r="D701" s="10" t="s">
        <v>52</v>
      </c>
      <c r="E701" s="10" t="s">
        <v>38</v>
      </c>
      <c r="F701" s="30">
        <v>932.82</v>
      </c>
    </row>
    <row r="702" spans="1:10" x14ac:dyDescent="0.25">
      <c r="A702" s="42"/>
      <c r="B702" s="43"/>
      <c r="C702" s="45"/>
      <c r="D702" s="5"/>
      <c r="E702" s="5"/>
      <c r="F702" s="1">
        <f>F700+F701</f>
        <v>3111.67</v>
      </c>
    </row>
    <row r="703" spans="1:10" x14ac:dyDescent="0.25">
      <c r="A703" s="42"/>
      <c r="B703" s="43"/>
      <c r="C703" s="45"/>
      <c r="D703" s="46" t="s">
        <v>7</v>
      </c>
      <c r="E703" s="47"/>
      <c r="F703" s="48"/>
    </row>
    <row r="704" spans="1:10" x14ac:dyDescent="0.25">
      <c r="A704" s="42"/>
      <c r="B704" s="43"/>
      <c r="C704" s="45"/>
      <c r="D704" s="52"/>
      <c r="E704" s="53"/>
      <c r="F704" s="54"/>
    </row>
    <row r="705" spans="1:9" x14ac:dyDescent="0.25">
      <c r="A705" s="42"/>
      <c r="B705" s="43"/>
      <c r="C705" s="45"/>
      <c r="D705" s="49"/>
      <c r="E705" s="50"/>
      <c r="F705" s="51"/>
    </row>
    <row r="706" spans="1:9" x14ac:dyDescent="0.25">
      <c r="A706" s="42"/>
      <c r="B706" s="43"/>
      <c r="C706" s="45"/>
      <c r="D706" s="28" t="s">
        <v>73</v>
      </c>
      <c r="E706" s="25"/>
      <c r="F706" s="29">
        <v>47.85</v>
      </c>
    </row>
    <row r="707" spans="1:9" x14ac:dyDescent="0.25">
      <c r="A707" s="42"/>
      <c r="B707" s="43"/>
      <c r="C707" s="45"/>
      <c r="D707" s="3"/>
      <c r="E707" s="3"/>
      <c r="F707" s="3"/>
    </row>
    <row r="708" spans="1:9" x14ac:dyDescent="0.25">
      <c r="A708" s="42"/>
      <c r="B708" s="43"/>
      <c r="C708" s="45"/>
      <c r="D708" s="55" t="s">
        <v>8</v>
      </c>
      <c r="E708" s="56"/>
      <c r="F708" s="57"/>
    </row>
    <row r="709" spans="1:9" x14ac:dyDescent="0.25">
      <c r="A709" s="42"/>
      <c r="B709" s="43"/>
      <c r="C709" s="45"/>
      <c r="D709" s="3"/>
      <c r="E709" s="3"/>
      <c r="F709" s="3"/>
    </row>
    <row r="710" spans="1:9" x14ac:dyDescent="0.25">
      <c r="A710" s="42"/>
      <c r="B710" s="43"/>
      <c r="C710" s="45"/>
      <c r="D710" s="58" t="s">
        <v>9</v>
      </c>
      <c r="E710" s="59"/>
      <c r="F710" s="60"/>
    </row>
    <row r="711" spans="1:9" x14ac:dyDescent="0.25">
      <c r="A711" s="42"/>
      <c r="B711" s="43"/>
      <c r="C711" s="45"/>
      <c r="D711" s="58" t="s">
        <v>10</v>
      </c>
      <c r="E711" s="59"/>
      <c r="F711" s="60"/>
    </row>
    <row r="712" spans="1:9" x14ac:dyDescent="0.25">
      <c r="A712" s="42"/>
      <c r="B712" s="43"/>
      <c r="C712" s="45"/>
      <c r="D712" s="10" t="s">
        <v>11</v>
      </c>
      <c r="E712" s="10" t="s">
        <v>21</v>
      </c>
      <c r="F712" s="11">
        <f>G712/H712*I712</f>
        <v>271.85214000000002</v>
      </c>
      <c r="G712" s="34">
        <v>663.05399999999997</v>
      </c>
      <c r="H712">
        <v>100</v>
      </c>
      <c r="I712">
        <v>41</v>
      </c>
    </row>
    <row r="713" spans="1:9" x14ac:dyDescent="0.25">
      <c r="A713" s="42"/>
      <c r="B713" s="43"/>
      <c r="C713" s="45"/>
      <c r="D713" s="8" t="s">
        <v>12</v>
      </c>
      <c r="E713" s="10" t="s">
        <v>22</v>
      </c>
      <c r="F713" s="11">
        <f>G713/H712*I712</f>
        <v>1334.1235999999999</v>
      </c>
      <c r="G713">
        <v>3253.96</v>
      </c>
    </row>
    <row r="714" spans="1:9" ht="23.25" x14ac:dyDescent="0.25">
      <c r="A714" s="42"/>
      <c r="B714" s="43"/>
      <c r="C714" s="45"/>
      <c r="D714" s="8" t="s">
        <v>13</v>
      </c>
      <c r="E714" s="10" t="s">
        <v>23</v>
      </c>
      <c r="F714" s="11">
        <f>G714/H712*I712</f>
        <v>122.6515</v>
      </c>
      <c r="G714">
        <v>299.14999999999998</v>
      </c>
    </row>
    <row r="715" spans="1:9" x14ac:dyDescent="0.25">
      <c r="A715" s="42"/>
      <c r="B715" s="43"/>
      <c r="C715" s="45"/>
      <c r="D715" s="10" t="s">
        <v>14</v>
      </c>
      <c r="E715" s="10" t="s">
        <v>23</v>
      </c>
      <c r="F715" s="11">
        <f>G715/H712*I712</f>
        <v>91.147100000000009</v>
      </c>
      <c r="G715">
        <v>222.31</v>
      </c>
    </row>
    <row r="716" spans="1:9" x14ac:dyDescent="0.25">
      <c r="A716" s="42"/>
      <c r="B716" s="43"/>
      <c r="C716" s="45"/>
      <c r="D716" s="16"/>
      <c r="E716" s="17"/>
      <c r="F716" s="18">
        <f>SUM(F712:F715)</f>
        <v>1819.7743399999997</v>
      </c>
    </row>
    <row r="717" spans="1:9" ht="15" customHeight="1" x14ac:dyDescent="0.25">
      <c r="A717" s="42"/>
      <c r="B717" s="43"/>
      <c r="C717" s="45"/>
      <c r="D717" s="55" t="s">
        <v>15</v>
      </c>
      <c r="E717" s="56"/>
      <c r="F717" s="57"/>
    </row>
    <row r="718" spans="1:9" x14ac:dyDescent="0.25">
      <c r="A718" s="42"/>
      <c r="B718" s="43"/>
      <c r="C718" s="45"/>
      <c r="D718" s="8" t="s">
        <v>24</v>
      </c>
      <c r="E718" s="9" t="s">
        <v>31</v>
      </c>
      <c r="F718" s="14">
        <f>G718/H712*I712</f>
        <v>15.305299999999999</v>
      </c>
      <c r="G718" s="24">
        <v>37.33</v>
      </c>
    </row>
    <row r="719" spans="1:9" ht="31.9" customHeight="1" x14ac:dyDescent="0.25">
      <c r="A719" s="42"/>
      <c r="B719" s="43"/>
      <c r="C719" s="45"/>
      <c r="D719" s="8" t="s">
        <v>25</v>
      </c>
      <c r="E719" s="9" t="s">
        <v>31</v>
      </c>
      <c r="F719" s="14">
        <f>G719/H712*I712</f>
        <v>18.162999999999997</v>
      </c>
      <c r="G719" s="24">
        <v>44.3</v>
      </c>
    </row>
    <row r="720" spans="1:9" ht="24.6" customHeight="1" x14ac:dyDescent="0.25">
      <c r="A720" s="42"/>
      <c r="B720" s="43"/>
      <c r="C720" s="45"/>
      <c r="D720" s="8" t="s">
        <v>27</v>
      </c>
      <c r="E720" s="9" t="s">
        <v>31</v>
      </c>
      <c r="F720" s="12">
        <f>G720/H712*I712</f>
        <v>31.155899999999995</v>
      </c>
      <c r="G720" s="24">
        <v>75.989999999999995</v>
      </c>
    </row>
    <row r="721" spans="1:9" ht="73.150000000000006" customHeight="1" x14ac:dyDescent="0.25">
      <c r="A721" s="42"/>
      <c r="B721" s="43"/>
      <c r="C721" s="45"/>
      <c r="D721" s="8" t="s">
        <v>28</v>
      </c>
      <c r="E721" s="9" t="s">
        <v>31</v>
      </c>
      <c r="F721" s="12">
        <f>G721/H712*I712</f>
        <v>24.915700000000001</v>
      </c>
      <c r="G721" s="24">
        <v>60.77</v>
      </c>
    </row>
    <row r="722" spans="1:9" ht="23.25" x14ac:dyDescent="0.25">
      <c r="A722" s="42"/>
      <c r="B722" s="43"/>
      <c r="C722" s="45"/>
      <c r="D722" s="8" t="s">
        <v>29</v>
      </c>
      <c r="E722" s="9" t="s">
        <v>31</v>
      </c>
      <c r="F722" s="12">
        <f>G722/H712*I712</f>
        <v>28.855799999999999</v>
      </c>
      <c r="G722" s="24">
        <v>70.38</v>
      </c>
    </row>
    <row r="723" spans="1:9" ht="20.45" customHeight="1" x14ac:dyDescent="0.25">
      <c r="A723" s="42"/>
      <c r="B723" s="43"/>
      <c r="C723" s="45"/>
      <c r="D723" s="8" t="s">
        <v>26</v>
      </c>
      <c r="E723" s="9" t="s">
        <v>31</v>
      </c>
      <c r="F723" s="12">
        <f>G723/H712*I712</f>
        <v>20.602499999999999</v>
      </c>
      <c r="G723" s="24">
        <v>50.25</v>
      </c>
    </row>
    <row r="724" spans="1:9" ht="34.5" x14ac:dyDescent="0.25">
      <c r="A724" s="42"/>
      <c r="B724" s="43"/>
      <c r="C724" s="45"/>
      <c r="D724" s="8" t="s">
        <v>46</v>
      </c>
      <c r="E724" s="9" t="s">
        <v>31</v>
      </c>
      <c r="F724" s="12">
        <f>G724/H712*I712</f>
        <v>30.905799999999996</v>
      </c>
      <c r="G724" s="24">
        <v>75.38</v>
      </c>
    </row>
    <row r="725" spans="1:9" ht="34.5" x14ac:dyDescent="0.25">
      <c r="A725" s="42"/>
      <c r="B725" s="43"/>
      <c r="C725" s="45"/>
      <c r="D725" s="8" t="s">
        <v>30</v>
      </c>
      <c r="E725" s="9" t="s">
        <v>31</v>
      </c>
      <c r="F725" s="12">
        <f>G725/H712*I712</f>
        <v>17.9375</v>
      </c>
      <c r="G725" s="24">
        <v>43.75</v>
      </c>
    </row>
    <row r="726" spans="1:9" ht="23.25" x14ac:dyDescent="0.25">
      <c r="A726" s="42"/>
      <c r="B726" s="43"/>
      <c r="C726" s="45"/>
      <c r="D726" s="8" t="s">
        <v>71</v>
      </c>
      <c r="E726" s="9" t="s">
        <v>31</v>
      </c>
      <c r="F726" s="12">
        <f>G726/H712*I712</f>
        <v>20.602499999999999</v>
      </c>
      <c r="G726" s="24">
        <v>50.25</v>
      </c>
    </row>
    <row r="727" spans="1:9" ht="23.25" x14ac:dyDescent="0.25">
      <c r="A727" s="42"/>
      <c r="B727" s="43"/>
      <c r="C727" s="45"/>
      <c r="D727" s="8" t="s">
        <v>70</v>
      </c>
      <c r="E727" s="9" t="s">
        <v>31</v>
      </c>
      <c r="F727" s="12">
        <f>G727/H712*I712</f>
        <v>1.5456999999999999</v>
      </c>
      <c r="G727" s="24">
        <v>3.77</v>
      </c>
    </row>
    <row r="728" spans="1:9" ht="15" customHeight="1" x14ac:dyDescent="0.25">
      <c r="A728" s="42"/>
      <c r="B728" s="43"/>
      <c r="C728" s="45"/>
      <c r="D728" s="3"/>
      <c r="E728" s="3"/>
      <c r="F728" s="13">
        <f>F718+F719+F720+F721+F722+F724+F725+F727+F723+F726</f>
        <v>209.9897</v>
      </c>
      <c r="G728" s="13">
        <f>G718+G719+G720+G721+G722+G724+G725+G727+G723+G726</f>
        <v>512.16999999999996</v>
      </c>
    </row>
    <row r="729" spans="1:9" x14ac:dyDescent="0.25">
      <c r="A729" s="42"/>
      <c r="B729" s="43"/>
      <c r="C729" s="45"/>
      <c r="D729" s="46" t="s">
        <v>16</v>
      </c>
      <c r="E729" s="47"/>
      <c r="F729" s="48"/>
    </row>
    <row r="730" spans="1:9" x14ac:dyDescent="0.25">
      <c r="A730" s="42"/>
      <c r="B730" s="43"/>
      <c r="C730" s="45"/>
      <c r="D730" s="49"/>
      <c r="E730" s="50"/>
      <c r="F730" s="51"/>
    </row>
    <row r="731" spans="1:9" ht="23.25" x14ac:dyDescent="0.25">
      <c r="A731" s="42"/>
      <c r="B731" s="43"/>
      <c r="C731" s="45"/>
      <c r="D731" s="8" t="s">
        <v>32</v>
      </c>
      <c r="E731" s="10" t="s">
        <v>31</v>
      </c>
      <c r="F731" s="11">
        <f>G731/H731*I731</f>
        <v>5.9679599999999997</v>
      </c>
      <c r="G731" s="34">
        <v>14.555999999999999</v>
      </c>
      <c r="H731">
        <v>100</v>
      </c>
      <c r="I731">
        <v>41</v>
      </c>
    </row>
    <row r="732" spans="1:9" ht="23.25" x14ac:dyDescent="0.25">
      <c r="A732" s="42"/>
      <c r="B732" s="43"/>
      <c r="C732" s="45"/>
      <c r="D732" s="8" t="s">
        <v>33</v>
      </c>
      <c r="E732" s="10" t="s">
        <v>31</v>
      </c>
      <c r="F732" s="11">
        <f>G732/H731*I731</f>
        <v>5.5989600000000008</v>
      </c>
      <c r="G732" s="34">
        <v>13.656000000000001</v>
      </c>
    </row>
    <row r="733" spans="1:9" ht="23.25" x14ac:dyDescent="0.25">
      <c r="A733" s="42"/>
      <c r="B733" s="43"/>
      <c r="C733" s="45"/>
      <c r="D733" s="8" t="s">
        <v>47</v>
      </c>
      <c r="E733" s="10" t="s">
        <v>31</v>
      </c>
      <c r="F733" s="11">
        <f>G733/H731*I731</f>
        <v>15.452899999999998</v>
      </c>
      <c r="G733">
        <v>37.69</v>
      </c>
    </row>
    <row r="734" spans="1:9" x14ac:dyDescent="0.25">
      <c r="A734" s="42"/>
      <c r="B734" s="43"/>
      <c r="C734" s="45"/>
      <c r="D734" s="3"/>
      <c r="E734" s="3"/>
      <c r="F734" s="13">
        <f>SUM(F731:F733)</f>
        <v>27.019819999999996</v>
      </c>
    </row>
    <row r="735" spans="1:9" x14ac:dyDescent="0.25">
      <c r="A735" s="42"/>
      <c r="B735" s="43"/>
      <c r="C735" s="45"/>
      <c r="D735" s="61" t="s">
        <v>17</v>
      </c>
      <c r="E735" s="62"/>
      <c r="F735" s="63"/>
    </row>
    <row r="736" spans="1:9" ht="3" customHeight="1" x14ac:dyDescent="0.25">
      <c r="A736" s="42"/>
      <c r="B736" s="43"/>
      <c r="C736" s="45"/>
      <c r="D736" s="64"/>
      <c r="E736" s="65"/>
      <c r="F736" s="66"/>
    </row>
    <row r="737" spans="1:9" x14ac:dyDescent="0.25">
      <c r="A737" s="42"/>
      <c r="B737" s="43"/>
      <c r="C737" s="45"/>
      <c r="D737" s="3"/>
      <c r="E737" s="3"/>
      <c r="F737" s="3"/>
    </row>
    <row r="738" spans="1:9" x14ac:dyDescent="0.25">
      <c r="A738" s="42"/>
      <c r="B738" s="43"/>
      <c r="C738" s="45"/>
      <c r="D738" s="58" t="s">
        <v>18</v>
      </c>
      <c r="E738" s="59"/>
      <c r="F738" s="60"/>
    </row>
    <row r="739" spans="1:9" x14ac:dyDescent="0.25">
      <c r="A739" s="42"/>
      <c r="B739" s="43"/>
      <c r="C739" s="45"/>
      <c r="D739" s="3"/>
      <c r="E739" s="3"/>
      <c r="F739" s="3"/>
    </row>
    <row r="740" spans="1:9" ht="15" customHeight="1" x14ac:dyDescent="0.25">
      <c r="A740" s="42"/>
      <c r="B740" s="43"/>
      <c r="C740" s="45"/>
      <c r="D740" s="46" t="s">
        <v>19</v>
      </c>
      <c r="E740" s="47"/>
      <c r="F740" s="48"/>
    </row>
    <row r="741" spans="1:9" x14ac:dyDescent="0.25">
      <c r="A741" s="42"/>
      <c r="B741" s="43"/>
      <c r="C741" s="45"/>
      <c r="D741" s="49"/>
      <c r="E741" s="50"/>
      <c r="F741" s="51"/>
    </row>
    <row r="742" spans="1:9" x14ac:dyDescent="0.25">
      <c r="A742" s="42"/>
      <c r="B742" s="43"/>
      <c r="C742" s="45"/>
      <c r="D742" s="8" t="s">
        <v>48</v>
      </c>
      <c r="E742" s="10" t="s">
        <v>38</v>
      </c>
      <c r="F742" s="11">
        <f>G742/H742*I742</f>
        <v>458.75884000000002</v>
      </c>
      <c r="G742" s="35">
        <v>1118.924</v>
      </c>
      <c r="H742">
        <v>100</v>
      </c>
      <c r="I742">
        <v>41</v>
      </c>
    </row>
    <row r="743" spans="1:9" x14ac:dyDescent="0.25">
      <c r="A743" s="42"/>
      <c r="B743" s="43"/>
      <c r="C743" s="45"/>
      <c r="D743" s="8" t="s">
        <v>49</v>
      </c>
      <c r="E743" s="10" t="s">
        <v>38</v>
      </c>
      <c r="F743" s="11">
        <f>G743/H742*I742</f>
        <v>1676.9139399999999</v>
      </c>
      <c r="G743" s="35">
        <v>4090.0340000000001</v>
      </c>
    </row>
    <row r="744" spans="1:9" ht="34.9" customHeight="1" x14ac:dyDescent="0.25">
      <c r="A744" s="42"/>
      <c r="B744" s="43"/>
      <c r="C744" s="45"/>
      <c r="D744" s="8" t="s">
        <v>34</v>
      </c>
      <c r="E744" s="10" t="s">
        <v>38</v>
      </c>
      <c r="F744" s="11">
        <f>G744/H742*I742</f>
        <v>231.09814</v>
      </c>
      <c r="G744" s="35">
        <v>563.654</v>
      </c>
    </row>
    <row r="745" spans="1:9" ht="18" customHeight="1" x14ac:dyDescent="0.25">
      <c r="A745" s="42"/>
      <c r="B745" s="43"/>
      <c r="C745" s="45"/>
      <c r="D745" s="8" t="s">
        <v>56</v>
      </c>
      <c r="E745" s="10" t="s">
        <v>38</v>
      </c>
      <c r="F745" s="11">
        <f>G745/H742*I742</f>
        <v>239.55889999999997</v>
      </c>
      <c r="G745" s="27">
        <v>584.29</v>
      </c>
    </row>
    <row r="746" spans="1:9" x14ac:dyDescent="0.25">
      <c r="A746" s="42"/>
      <c r="B746" s="43"/>
      <c r="C746" s="45"/>
      <c r="D746" s="8" t="s">
        <v>36</v>
      </c>
      <c r="E746" s="10" t="s">
        <v>38</v>
      </c>
      <c r="F746" s="11">
        <f>G746/H742*I742</f>
        <v>231.09649999999999</v>
      </c>
      <c r="G746" s="27">
        <v>563.65</v>
      </c>
    </row>
    <row r="747" spans="1:9" x14ac:dyDescent="0.25">
      <c r="A747" s="42"/>
      <c r="B747" s="43"/>
      <c r="C747" s="45"/>
      <c r="D747" s="8" t="s">
        <v>35</v>
      </c>
      <c r="E747" s="10" t="s">
        <v>38</v>
      </c>
      <c r="F747" s="11">
        <f>G747/H742*I742</f>
        <v>924.38190000000009</v>
      </c>
      <c r="G747" s="27">
        <v>2254.59</v>
      </c>
    </row>
    <row r="748" spans="1:9" ht="23.25" x14ac:dyDescent="0.25">
      <c r="A748" s="42"/>
      <c r="B748" s="43"/>
      <c r="C748" s="45"/>
      <c r="D748" s="8" t="s">
        <v>37</v>
      </c>
      <c r="E748" s="10" t="s">
        <v>38</v>
      </c>
      <c r="F748" s="11">
        <f>G748/H742*I742</f>
        <v>1502.117</v>
      </c>
      <c r="G748" s="27">
        <v>3663.7</v>
      </c>
    </row>
    <row r="749" spans="1:9" x14ac:dyDescent="0.25">
      <c r="A749" s="42"/>
      <c r="B749" s="43"/>
      <c r="C749" s="45"/>
      <c r="D749" s="10" t="s">
        <v>50</v>
      </c>
      <c r="E749" s="10" t="s">
        <v>38</v>
      </c>
      <c r="F749" s="11">
        <f>G749/H742*I742</f>
        <v>57.773099999999999</v>
      </c>
      <c r="G749" s="27">
        <v>140.91</v>
      </c>
    </row>
    <row r="750" spans="1:9" ht="18" customHeight="1" x14ac:dyDescent="0.25">
      <c r="A750" s="42"/>
      <c r="B750" s="43"/>
      <c r="C750" s="45"/>
      <c r="D750" s="23" t="s">
        <v>53</v>
      </c>
      <c r="E750" s="10" t="s">
        <v>38</v>
      </c>
      <c r="F750" s="18">
        <f>G750/H742*I742</f>
        <v>115.5462</v>
      </c>
      <c r="G750" s="27">
        <v>281.82</v>
      </c>
    </row>
    <row r="751" spans="1:9" x14ac:dyDescent="0.25">
      <c r="A751" s="42"/>
      <c r="B751" s="43"/>
      <c r="C751" s="45"/>
      <c r="D751" s="23" t="s">
        <v>57</v>
      </c>
      <c r="E751" s="10" t="s">
        <v>38</v>
      </c>
      <c r="F751" s="18">
        <f>G751/H742*I742</f>
        <v>462.1903719</v>
      </c>
      <c r="G751" s="35">
        <v>1127.29359</v>
      </c>
    </row>
    <row r="752" spans="1:9" ht="16.5" customHeight="1" x14ac:dyDescent="0.25">
      <c r="A752" s="42"/>
      <c r="B752" s="43"/>
      <c r="C752" s="45"/>
      <c r="D752" s="23" t="s">
        <v>58</v>
      </c>
      <c r="E752" s="10" t="s">
        <v>38</v>
      </c>
      <c r="F752" s="18">
        <f>G752/H742*I742</f>
        <v>404.41579999999999</v>
      </c>
      <c r="G752" s="27">
        <v>986.38</v>
      </c>
    </row>
    <row r="753" spans="1:10" ht="16.5" customHeight="1" x14ac:dyDescent="0.25">
      <c r="A753" s="42"/>
      <c r="B753" s="43"/>
      <c r="C753" s="45"/>
      <c r="D753" s="16"/>
      <c r="E753" s="10"/>
      <c r="F753" s="18">
        <f>SUM(F742:F752)</f>
        <v>6303.8506919000001</v>
      </c>
    </row>
    <row r="754" spans="1:10" ht="20.45" customHeight="1" x14ac:dyDescent="0.25">
      <c r="A754" s="42"/>
      <c r="B754" s="43"/>
      <c r="C754" s="45"/>
      <c r="D754" s="58" t="s">
        <v>20</v>
      </c>
      <c r="E754" s="59"/>
      <c r="F754" s="60"/>
    </row>
    <row r="755" spans="1:10" ht="30" customHeight="1" x14ac:dyDescent="0.25">
      <c r="A755" s="42"/>
      <c r="B755" s="43"/>
      <c r="C755" s="45"/>
      <c r="D755" s="8" t="s">
        <v>39</v>
      </c>
      <c r="E755" s="10" t="s">
        <v>44</v>
      </c>
      <c r="F755" s="15">
        <f>G755/H755*I755</f>
        <v>51.50994</v>
      </c>
      <c r="G755" s="35">
        <v>125.634</v>
      </c>
      <c r="H755">
        <v>100</v>
      </c>
      <c r="I755">
        <v>41</v>
      </c>
    </row>
    <row r="756" spans="1:10" ht="18.600000000000001" customHeight="1" x14ac:dyDescent="0.25">
      <c r="A756" s="42"/>
      <c r="B756" s="43"/>
      <c r="C756" s="45"/>
      <c r="D756" s="8" t="s">
        <v>40</v>
      </c>
      <c r="E756" s="10" t="s">
        <v>44</v>
      </c>
      <c r="F756" s="15">
        <f>G756/H755*I755</f>
        <v>20.452439999999999</v>
      </c>
      <c r="G756" s="33">
        <v>49.884</v>
      </c>
    </row>
    <row r="757" spans="1:10" ht="24.6" customHeight="1" x14ac:dyDescent="0.25">
      <c r="A757" s="42"/>
      <c r="B757" s="43"/>
      <c r="C757" s="45"/>
      <c r="D757" s="8" t="s">
        <v>59</v>
      </c>
      <c r="E757" s="10" t="s">
        <v>44</v>
      </c>
      <c r="F757" s="15">
        <f>G757/H755*I755</f>
        <v>15.477500000000001</v>
      </c>
      <c r="G757" s="24">
        <v>37.75</v>
      </c>
    </row>
    <row r="758" spans="1:10" x14ac:dyDescent="0.25">
      <c r="A758" s="42"/>
      <c r="B758" s="43"/>
      <c r="C758" s="45"/>
      <c r="D758" s="8" t="s">
        <v>41</v>
      </c>
      <c r="E758" s="10" t="s">
        <v>44</v>
      </c>
      <c r="F758" s="12">
        <f>G758/H755*I755</f>
        <v>0.77079999999999993</v>
      </c>
      <c r="G758" s="24">
        <v>1.88</v>
      </c>
    </row>
    <row r="759" spans="1:10" x14ac:dyDescent="0.25">
      <c r="A759" s="42"/>
      <c r="B759" s="43"/>
      <c r="C759" s="45"/>
      <c r="D759" s="8" t="s">
        <v>42</v>
      </c>
      <c r="E759" s="10" t="s">
        <v>44</v>
      </c>
      <c r="F759" s="12">
        <f>G759/H755*I755</f>
        <v>104.47374000000001</v>
      </c>
      <c r="G759" s="33">
        <v>254.81399999999999</v>
      </c>
    </row>
    <row r="760" spans="1:10" ht="20.45" customHeight="1" x14ac:dyDescent="0.25">
      <c r="A760" s="42"/>
      <c r="B760" s="43"/>
      <c r="C760" s="45"/>
      <c r="D760" s="8" t="s">
        <v>43</v>
      </c>
      <c r="E760" s="10" t="s">
        <v>44</v>
      </c>
      <c r="F760" s="12">
        <f>G760/H755*I755</f>
        <v>33.195239999999998</v>
      </c>
      <c r="G760" s="33">
        <v>80.963999999999999</v>
      </c>
    </row>
    <row r="761" spans="1:10" ht="23.25" x14ac:dyDescent="0.25">
      <c r="A761" s="42"/>
      <c r="B761" s="43"/>
      <c r="C761" s="45"/>
      <c r="D761" s="8" t="s">
        <v>54</v>
      </c>
      <c r="E761" s="10" t="s">
        <v>44</v>
      </c>
      <c r="F761" s="12">
        <f>G761/H755*I755</f>
        <v>7.7244000000000002</v>
      </c>
      <c r="G761" s="24">
        <v>18.84</v>
      </c>
    </row>
    <row r="762" spans="1:10" ht="19.899999999999999" customHeight="1" x14ac:dyDescent="0.25">
      <c r="A762" s="42"/>
      <c r="B762" s="43"/>
      <c r="C762" s="45"/>
      <c r="D762" s="3"/>
      <c r="E762" s="3"/>
      <c r="F762" s="13">
        <f>SUM(F755:F761)</f>
        <v>233.60406</v>
      </c>
      <c r="G762" s="13">
        <f>SUM(G755:G761)</f>
        <v>569.76599999999996</v>
      </c>
    </row>
    <row r="763" spans="1:10" x14ac:dyDescent="0.25">
      <c r="A763" s="38"/>
      <c r="B763" s="39"/>
      <c r="C763" s="3"/>
      <c r="D763" s="1"/>
      <c r="E763" s="1"/>
      <c r="F763" s="19">
        <f>F716+F728+F734+F753+F762+F702+F706</f>
        <v>11753.758611900001</v>
      </c>
      <c r="G763" s="32">
        <f>F763*J694</f>
        <v>5641804.1337120002</v>
      </c>
    </row>
    <row r="765" spans="1:10" ht="60" x14ac:dyDescent="0.25">
      <c r="A765" s="67" t="s">
        <v>0</v>
      </c>
      <c r="B765" s="68"/>
      <c r="C765" s="6" t="s">
        <v>1</v>
      </c>
      <c r="D765" s="6" t="s">
        <v>2</v>
      </c>
      <c r="E765" s="6" t="s">
        <v>3</v>
      </c>
      <c r="F765" s="7" t="s">
        <v>4</v>
      </c>
      <c r="J765" s="31">
        <v>150</v>
      </c>
    </row>
    <row r="766" spans="1:10" x14ac:dyDescent="0.25">
      <c r="A766" s="69">
        <v>1</v>
      </c>
      <c r="B766" s="70"/>
      <c r="C766" s="4">
        <v>2</v>
      </c>
      <c r="D766" s="2">
        <v>3</v>
      </c>
      <c r="E766" s="3">
        <v>4</v>
      </c>
      <c r="F766" s="3">
        <v>5</v>
      </c>
    </row>
    <row r="767" spans="1:10" x14ac:dyDescent="0.25">
      <c r="A767" s="40" t="s">
        <v>61</v>
      </c>
      <c r="B767" s="41"/>
      <c r="C767" s="44" t="s">
        <v>85</v>
      </c>
      <c r="D767" s="46" t="s">
        <v>5</v>
      </c>
      <c r="E767" s="47"/>
      <c r="F767" s="48"/>
    </row>
    <row r="768" spans="1:10" x14ac:dyDescent="0.25">
      <c r="A768" s="42"/>
      <c r="B768" s="43"/>
      <c r="C768" s="45"/>
      <c r="D768" s="49"/>
      <c r="E768" s="50"/>
      <c r="F768" s="51"/>
    </row>
    <row r="769" spans="1:9" x14ac:dyDescent="0.25">
      <c r="A769" s="42"/>
      <c r="B769" s="43"/>
      <c r="C769" s="45"/>
      <c r="D769" s="46" t="s">
        <v>6</v>
      </c>
      <c r="E769" s="47"/>
      <c r="F769" s="48"/>
    </row>
    <row r="770" spans="1:9" x14ac:dyDescent="0.25">
      <c r="A770" s="42"/>
      <c r="B770" s="43"/>
      <c r="C770" s="45"/>
      <c r="D770" s="49"/>
      <c r="E770" s="50"/>
      <c r="F770" s="51"/>
    </row>
    <row r="771" spans="1:9" x14ac:dyDescent="0.25">
      <c r="A771" s="42"/>
      <c r="B771" s="43"/>
      <c r="C771" s="45"/>
      <c r="D771" s="5"/>
      <c r="E771" s="5"/>
      <c r="F771" s="1"/>
    </row>
    <row r="772" spans="1:9" x14ac:dyDescent="0.25">
      <c r="A772" s="42"/>
      <c r="B772" s="43"/>
      <c r="C772" s="45"/>
      <c r="D772" s="46" t="s">
        <v>7</v>
      </c>
      <c r="E772" s="47"/>
      <c r="F772" s="48"/>
    </row>
    <row r="773" spans="1:9" x14ac:dyDescent="0.25">
      <c r="A773" s="42"/>
      <c r="B773" s="43"/>
      <c r="C773" s="45"/>
      <c r="D773" s="52"/>
      <c r="E773" s="53"/>
      <c r="F773" s="54"/>
    </row>
    <row r="774" spans="1:9" x14ac:dyDescent="0.25">
      <c r="A774" s="42"/>
      <c r="B774" s="43"/>
      <c r="C774" s="45"/>
      <c r="D774" s="49"/>
      <c r="E774" s="50"/>
      <c r="F774" s="51"/>
    </row>
    <row r="775" spans="1:9" x14ac:dyDescent="0.25">
      <c r="A775" s="42"/>
      <c r="B775" s="43"/>
      <c r="C775" s="45"/>
      <c r="D775" s="3"/>
      <c r="E775" s="3"/>
      <c r="F775" s="3"/>
    </row>
    <row r="776" spans="1:9" x14ac:dyDescent="0.25">
      <c r="A776" s="42"/>
      <c r="B776" s="43"/>
      <c r="C776" s="45"/>
      <c r="D776" s="55" t="s">
        <v>8</v>
      </c>
      <c r="E776" s="56"/>
      <c r="F776" s="57"/>
    </row>
    <row r="777" spans="1:9" x14ac:dyDescent="0.25">
      <c r="A777" s="42"/>
      <c r="B777" s="43"/>
      <c r="C777" s="45"/>
      <c r="D777" s="3"/>
      <c r="E777" s="3"/>
      <c r="F777" s="3"/>
    </row>
    <row r="778" spans="1:9" x14ac:dyDescent="0.25">
      <c r="A778" s="42"/>
      <c r="B778" s="43"/>
      <c r="C778" s="45"/>
      <c r="D778" s="58" t="s">
        <v>9</v>
      </c>
      <c r="E778" s="59"/>
      <c r="F778" s="60"/>
    </row>
    <row r="779" spans="1:9" x14ac:dyDescent="0.25">
      <c r="A779" s="42"/>
      <c r="B779" s="43"/>
      <c r="C779" s="45"/>
      <c r="D779" s="58" t="s">
        <v>10</v>
      </c>
      <c r="E779" s="59"/>
      <c r="F779" s="60"/>
    </row>
    <row r="780" spans="1:9" x14ac:dyDescent="0.25">
      <c r="A780" s="42"/>
      <c r="B780" s="43"/>
      <c r="C780" s="45"/>
      <c r="D780" s="10" t="s">
        <v>11</v>
      </c>
      <c r="E780" s="10" t="s">
        <v>21</v>
      </c>
      <c r="F780" s="11">
        <f>G780/H780*I780</f>
        <v>33.152699999999996</v>
      </c>
      <c r="G780" s="34">
        <v>663.05399999999997</v>
      </c>
      <c r="H780">
        <v>100</v>
      </c>
      <c r="I780">
        <v>5</v>
      </c>
    </row>
    <row r="781" spans="1:9" x14ac:dyDescent="0.25">
      <c r="A781" s="42"/>
      <c r="B781" s="43"/>
      <c r="C781" s="45"/>
      <c r="D781" s="8" t="s">
        <v>12</v>
      </c>
      <c r="E781" s="10" t="s">
        <v>22</v>
      </c>
      <c r="F781" s="11">
        <f>G781/H780*I780</f>
        <v>162.69800000000001</v>
      </c>
      <c r="G781">
        <v>3253.96</v>
      </c>
    </row>
    <row r="782" spans="1:9" ht="23.25" x14ac:dyDescent="0.25">
      <c r="A782" s="42"/>
      <c r="B782" s="43"/>
      <c r="C782" s="45"/>
      <c r="D782" s="8" t="s">
        <v>13</v>
      </c>
      <c r="E782" s="10" t="s">
        <v>23</v>
      </c>
      <c r="F782" s="11">
        <f>G782/H780*I780</f>
        <v>14.9575</v>
      </c>
      <c r="G782">
        <v>299.14999999999998</v>
      </c>
    </row>
    <row r="783" spans="1:9" x14ac:dyDescent="0.25">
      <c r="A783" s="42"/>
      <c r="B783" s="43"/>
      <c r="C783" s="45"/>
      <c r="D783" s="10" t="s">
        <v>14</v>
      </c>
      <c r="E783" s="10" t="s">
        <v>23</v>
      </c>
      <c r="F783" s="11">
        <f>G783/H780*I780</f>
        <v>11.115500000000001</v>
      </c>
      <c r="G783">
        <v>222.31</v>
      </c>
    </row>
    <row r="784" spans="1:9" x14ac:dyDescent="0.25">
      <c r="A784" s="42"/>
      <c r="B784" s="43"/>
      <c r="C784" s="45"/>
      <c r="D784" s="16"/>
      <c r="E784" s="17"/>
      <c r="F784" s="18">
        <f>SUM(F780:F783)</f>
        <v>221.92370000000003</v>
      </c>
    </row>
    <row r="785" spans="1:9" ht="15" customHeight="1" x14ac:dyDescent="0.25">
      <c r="A785" s="42"/>
      <c r="B785" s="43"/>
      <c r="C785" s="45"/>
      <c r="D785" s="55" t="s">
        <v>15</v>
      </c>
      <c r="E785" s="56"/>
      <c r="F785" s="57"/>
    </row>
    <row r="786" spans="1:9" x14ac:dyDescent="0.25">
      <c r="A786" s="42"/>
      <c r="B786" s="43"/>
      <c r="C786" s="45"/>
      <c r="D786" s="8" t="s">
        <v>24</v>
      </c>
      <c r="E786" s="9" t="s">
        <v>31</v>
      </c>
      <c r="F786" s="14">
        <f>G786/H780*I780</f>
        <v>1.8664999999999998</v>
      </c>
      <c r="G786" s="24">
        <v>37.33</v>
      </c>
    </row>
    <row r="787" spans="1:9" ht="34.9" customHeight="1" x14ac:dyDescent="0.25">
      <c r="A787" s="42"/>
      <c r="B787" s="43"/>
      <c r="C787" s="45"/>
      <c r="D787" s="8" t="s">
        <v>25</v>
      </c>
      <c r="E787" s="9" t="s">
        <v>31</v>
      </c>
      <c r="F787" s="14">
        <f>G787/H780*I780</f>
        <v>2.2149999999999999</v>
      </c>
      <c r="G787" s="24">
        <v>44.3</v>
      </c>
    </row>
    <row r="788" spans="1:9" ht="5.25" hidden="1" customHeight="1" x14ac:dyDescent="0.25">
      <c r="A788" s="42"/>
      <c r="B788" s="43"/>
      <c r="C788" s="45"/>
      <c r="D788" s="8" t="s">
        <v>27</v>
      </c>
      <c r="E788" s="9" t="s">
        <v>31</v>
      </c>
      <c r="F788" s="12">
        <f>G788/H780*I780</f>
        <v>3.7994999999999997</v>
      </c>
      <c r="G788" s="24">
        <v>75.989999999999995</v>
      </c>
    </row>
    <row r="789" spans="1:9" ht="74.45" customHeight="1" x14ac:dyDescent="0.25">
      <c r="A789" s="42"/>
      <c r="B789" s="43"/>
      <c r="C789" s="45"/>
      <c r="D789" s="8" t="s">
        <v>28</v>
      </c>
      <c r="E789" s="9" t="s">
        <v>31</v>
      </c>
      <c r="F789" s="12">
        <f>G789/H780*I780</f>
        <v>3.0385</v>
      </c>
      <c r="G789" s="24">
        <v>60.77</v>
      </c>
    </row>
    <row r="790" spans="1:9" ht="23.25" x14ac:dyDescent="0.25">
      <c r="A790" s="42"/>
      <c r="B790" s="43"/>
      <c r="C790" s="45"/>
      <c r="D790" s="8" t="s">
        <v>29</v>
      </c>
      <c r="E790" s="9" t="s">
        <v>31</v>
      </c>
      <c r="F790" s="12">
        <f>G790/H780*I780</f>
        <v>3.5190000000000001</v>
      </c>
      <c r="G790" s="24">
        <v>70.38</v>
      </c>
    </row>
    <row r="791" spans="1:9" ht="16.149999999999999" customHeight="1" x14ac:dyDescent="0.25">
      <c r="A791" s="42"/>
      <c r="B791" s="43"/>
      <c r="C791" s="45"/>
      <c r="D791" s="8" t="s">
        <v>26</v>
      </c>
      <c r="E791" s="9" t="s">
        <v>31</v>
      </c>
      <c r="F791" s="12">
        <f>G791/H780*I780</f>
        <v>2.5124999999999997</v>
      </c>
      <c r="G791" s="24">
        <v>50.25</v>
      </c>
    </row>
    <row r="792" spans="1:9" ht="34.5" x14ac:dyDescent="0.25">
      <c r="A792" s="42"/>
      <c r="B792" s="43"/>
      <c r="C792" s="45"/>
      <c r="D792" s="8" t="s">
        <v>46</v>
      </c>
      <c r="E792" s="9" t="s">
        <v>31</v>
      </c>
      <c r="F792" s="12">
        <f>G792/H780*I780</f>
        <v>3.7689999999999997</v>
      </c>
      <c r="G792" s="24">
        <v>75.38</v>
      </c>
    </row>
    <row r="793" spans="1:9" ht="34.5" x14ac:dyDescent="0.25">
      <c r="A793" s="42"/>
      <c r="B793" s="43"/>
      <c r="C793" s="45"/>
      <c r="D793" s="8" t="s">
        <v>30</v>
      </c>
      <c r="E793" s="9" t="s">
        <v>31</v>
      </c>
      <c r="F793" s="12">
        <f>G793/H780*I780</f>
        <v>2.1875</v>
      </c>
      <c r="G793" s="24">
        <v>43.75</v>
      </c>
    </row>
    <row r="794" spans="1:9" ht="23.25" x14ac:dyDescent="0.25">
      <c r="A794" s="42"/>
      <c r="B794" s="43"/>
      <c r="C794" s="45"/>
      <c r="D794" s="8" t="s">
        <v>71</v>
      </c>
      <c r="E794" s="9" t="s">
        <v>31</v>
      </c>
      <c r="F794" s="12">
        <f>G794/H780*I780</f>
        <v>2.5124999999999997</v>
      </c>
      <c r="G794" s="24">
        <v>50.25</v>
      </c>
    </row>
    <row r="795" spans="1:9" ht="23.25" x14ac:dyDescent="0.25">
      <c r="A795" s="42"/>
      <c r="B795" s="43"/>
      <c r="C795" s="45"/>
      <c r="D795" s="8" t="s">
        <v>70</v>
      </c>
      <c r="E795" s="9" t="s">
        <v>31</v>
      </c>
      <c r="F795" s="12">
        <f>G795/H780*I780</f>
        <v>0.1885</v>
      </c>
      <c r="G795" s="24">
        <v>3.77</v>
      </c>
    </row>
    <row r="796" spans="1:9" ht="15" customHeight="1" x14ac:dyDescent="0.25">
      <c r="A796" s="42"/>
      <c r="B796" s="43"/>
      <c r="C796" s="45"/>
      <c r="D796" s="3"/>
      <c r="E796" s="3"/>
      <c r="F796" s="13">
        <f>F786+F787+F788+F789+F790+F792+F793+F795+F791+F794</f>
        <v>25.608499999999999</v>
      </c>
      <c r="G796" s="13">
        <f>G786+G787+G788+G789+G790+G792+G793+G795+G791+G794</f>
        <v>512.16999999999996</v>
      </c>
    </row>
    <row r="797" spans="1:9" x14ac:dyDescent="0.25">
      <c r="A797" s="42"/>
      <c r="B797" s="43"/>
      <c r="C797" s="45"/>
      <c r="D797" s="46" t="s">
        <v>16</v>
      </c>
      <c r="E797" s="47"/>
      <c r="F797" s="48"/>
    </row>
    <row r="798" spans="1:9" x14ac:dyDescent="0.25">
      <c r="A798" s="42"/>
      <c r="B798" s="43"/>
      <c r="C798" s="45"/>
      <c r="D798" s="49"/>
      <c r="E798" s="50"/>
      <c r="F798" s="51"/>
    </row>
    <row r="799" spans="1:9" ht="23.25" x14ac:dyDescent="0.25">
      <c r="A799" s="42"/>
      <c r="B799" s="43"/>
      <c r="C799" s="45"/>
      <c r="D799" s="8" t="s">
        <v>32</v>
      </c>
      <c r="E799" s="10" t="s">
        <v>31</v>
      </c>
      <c r="F799" s="11">
        <f>G799/H799*I799</f>
        <v>0.7278</v>
      </c>
      <c r="G799" s="34">
        <v>14.555999999999999</v>
      </c>
      <c r="H799">
        <v>100</v>
      </c>
      <c r="I799">
        <v>5</v>
      </c>
    </row>
    <row r="800" spans="1:9" ht="23.25" x14ac:dyDescent="0.25">
      <c r="A800" s="42"/>
      <c r="B800" s="43"/>
      <c r="C800" s="45"/>
      <c r="D800" s="8" t="s">
        <v>33</v>
      </c>
      <c r="E800" s="10" t="s">
        <v>31</v>
      </c>
      <c r="F800" s="11">
        <f>G800/H799*I799</f>
        <v>0.68280000000000007</v>
      </c>
      <c r="G800" s="34">
        <v>13.656000000000001</v>
      </c>
    </row>
    <row r="801" spans="1:9" ht="23.25" x14ac:dyDescent="0.25">
      <c r="A801" s="42"/>
      <c r="B801" s="43"/>
      <c r="C801" s="45"/>
      <c r="D801" s="8" t="s">
        <v>47</v>
      </c>
      <c r="E801" s="10" t="s">
        <v>31</v>
      </c>
      <c r="F801" s="11">
        <f>G801/H799*I799</f>
        <v>1.8844999999999998</v>
      </c>
      <c r="G801">
        <v>37.69</v>
      </c>
    </row>
    <row r="802" spans="1:9" x14ac:dyDescent="0.25">
      <c r="A802" s="42"/>
      <c r="B802" s="43"/>
      <c r="C802" s="45"/>
      <c r="D802" s="3"/>
      <c r="E802" s="3"/>
      <c r="F802" s="13">
        <f>SUM(F799:F801)</f>
        <v>3.2950999999999997</v>
      </c>
    </row>
    <row r="803" spans="1:9" x14ac:dyDescent="0.25">
      <c r="A803" s="42"/>
      <c r="B803" s="43"/>
      <c r="C803" s="45"/>
      <c r="D803" s="61" t="s">
        <v>17</v>
      </c>
      <c r="E803" s="62"/>
      <c r="F803" s="63"/>
    </row>
    <row r="804" spans="1:9" ht="4.1500000000000004" customHeight="1" x14ac:dyDescent="0.25">
      <c r="A804" s="42"/>
      <c r="B804" s="43"/>
      <c r="C804" s="45"/>
      <c r="D804" s="64"/>
      <c r="E804" s="65"/>
      <c r="F804" s="66"/>
    </row>
    <row r="805" spans="1:9" x14ac:dyDescent="0.25">
      <c r="A805" s="42"/>
      <c r="B805" s="43"/>
      <c r="C805" s="45"/>
      <c r="D805" s="3"/>
      <c r="E805" s="3"/>
      <c r="F805" s="3"/>
    </row>
    <row r="806" spans="1:9" x14ac:dyDescent="0.25">
      <c r="A806" s="42"/>
      <c r="B806" s="43"/>
      <c r="C806" s="45"/>
      <c r="D806" s="58" t="s">
        <v>18</v>
      </c>
      <c r="E806" s="59"/>
      <c r="F806" s="60"/>
    </row>
    <row r="807" spans="1:9" x14ac:dyDescent="0.25">
      <c r="A807" s="42"/>
      <c r="B807" s="43"/>
      <c r="C807" s="45"/>
      <c r="D807" s="3"/>
      <c r="E807" s="3"/>
      <c r="F807" s="3"/>
    </row>
    <row r="808" spans="1:9" ht="15" customHeight="1" x14ac:dyDescent="0.25">
      <c r="A808" s="42"/>
      <c r="B808" s="43"/>
      <c r="C808" s="45"/>
      <c r="D808" s="46" t="s">
        <v>19</v>
      </c>
      <c r="E808" s="47"/>
      <c r="F808" s="48"/>
    </row>
    <row r="809" spans="1:9" x14ac:dyDescent="0.25">
      <c r="A809" s="42"/>
      <c r="B809" s="43"/>
      <c r="C809" s="45"/>
      <c r="D809" s="49"/>
      <c r="E809" s="50"/>
      <c r="F809" s="51"/>
    </row>
    <row r="810" spans="1:9" x14ac:dyDescent="0.25">
      <c r="A810" s="42"/>
      <c r="B810" s="43"/>
      <c r="C810" s="45"/>
      <c r="D810" s="8" t="s">
        <v>48</v>
      </c>
      <c r="E810" s="10" t="s">
        <v>38</v>
      </c>
      <c r="F810" s="11">
        <f>G810/H810*I810</f>
        <v>55.946199999999997</v>
      </c>
      <c r="G810" s="35">
        <v>1118.924</v>
      </c>
      <c r="H810">
        <v>100</v>
      </c>
      <c r="I810">
        <v>5</v>
      </c>
    </row>
    <row r="811" spans="1:9" x14ac:dyDescent="0.25">
      <c r="A811" s="42"/>
      <c r="B811" s="43"/>
      <c r="C811" s="45"/>
      <c r="D811" s="8" t="s">
        <v>49</v>
      </c>
      <c r="E811" s="10" t="s">
        <v>38</v>
      </c>
      <c r="F811" s="11">
        <f>G811/H810*I810</f>
        <v>204.5017</v>
      </c>
      <c r="G811" s="35">
        <v>4090.0340000000001</v>
      </c>
    </row>
    <row r="812" spans="1:9" ht="35.450000000000003" customHeight="1" x14ac:dyDescent="0.25">
      <c r="A812" s="42"/>
      <c r="B812" s="43"/>
      <c r="C812" s="45"/>
      <c r="D812" s="8" t="s">
        <v>34</v>
      </c>
      <c r="E812" s="10" t="s">
        <v>38</v>
      </c>
      <c r="F812" s="11">
        <f>G812/H810*I810</f>
        <v>28.182700000000001</v>
      </c>
      <c r="G812" s="35">
        <v>563.654</v>
      </c>
    </row>
    <row r="813" spans="1:9" ht="17.45" customHeight="1" x14ac:dyDescent="0.25">
      <c r="A813" s="42"/>
      <c r="B813" s="43"/>
      <c r="C813" s="45"/>
      <c r="D813" s="8" t="s">
        <v>56</v>
      </c>
      <c r="E813" s="10" t="s">
        <v>38</v>
      </c>
      <c r="F813" s="11">
        <f>G813/H810*I810</f>
        <v>29.214499999999997</v>
      </c>
      <c r="G813" s="27">
        <v>584.29</v>
      </c>
    </row>
    <row r="814" spans="1:9" x14ac:dyDescent="0.25">
      <c r="A814" s="42"/>
      <c r="B814" s="43"/>
      <c r="C814" s="45"/>
      <c r="D814" s="8" t="s">
        <v>36</v>
      </c>
      <c r="E814" s="10" t="s">
        <v>38</v>
      </c>
      <c r="F814" s="11">
        <f>G814/H810*I810</f>
        <v>28.182499999999997</v>
      </c>
      <c r="G814" s="27">
        <v>563.65</v>
      </c>
    </row>
    <row r="815" spans="1:9" x14ac:dyDescent="0.25">
      <c r="A815" s="42"/>
      <c r="B815" s="43"/>
      <c r="C815" s="45"/>
      <c r="D815" s="8" t="s">
        <v>35</v>
      </c>
      <c r="E815" s="10" t="s">
        <v>38</v>
      </c>
      <c r="F815" s="11">
        <f>G815/H810*I810</f>
        <v>112.72950000000002</v>
      </c>
      <c r="G815" s="27">
        <v>2254.59</v>
      </c>
    </row>
    <row r="816" spans="1:9" ht="23.25" x14ac:dyDescent="0.25">
      <c r="A816" s="42"/>
      <c r="B816" s="43"/>
      <c r="C816" s="45"/>
      <c r="D816" s="8" t="s">
        <v>37</v>
      </c>
      <c r="E816" s="10" t="s">
        <v>38</v>
      </c>
      <c r="F816" s="11">
        <f>G816/H810*I810</f>
        <v>183.185</v>
      </c>
      <c r="G816" s="27">
        <v>3663.7</v>
      </c>
    </row>
    <row r="817" spans="1:9" x14ac:dyDescent="0.25">
      <c r="A817" s="42"/>
      <c r="B817" s="43"/>
      <c r="C817" s="45"/>
      <c r="D817" s="10" t="s">
        <v>50</v>
      </c>
      <c r="E817" s="10" t="s">
        <v>38</v>
      </c>
      <c r="F817" s="11">
        <f>G817/H810*I810</f>
        <v>7.0455000000000005</v>
      </c>
      <c r="G817" s="27">
        <v>140.91</v>
      </c>
    </row>
    <row r="818" spans="1:9" ht="23.25" x14ac:dyDescent="0.25">
      <c r="A818" s="42"/>
      <c r="B818" s="43"/>
      <c r="C818" s="45"/>
      <c r="D818" s="23" t="s">
        <v>53</v>
      </c>
      <c r="E818" s="10" t="s">
        <v>38</v>
      </c>
      <c r="F818" s="18">
        <f>G818/H810*I810</f>
        <v>14.091000000000001</v>
      </c>
      <c r="G818" s="27">
        <v>281.82</v>
      </c>
    </row>
    <row r="819" spans="1:9" x14ac:dyDescent="0.25">
      <c r="A819" s="42"/>
      <c r="B819" s="43"/>
      <c r="C819" s="45"/>
      <c r="D819" s="23" t="s">
        <v>57</v>
      </c>
      <c r="E819" s="10" t="s">
        <v>38</v>
      </c>
      <c r="F819" s="18">
        <f>G819/H810*I810</f>
        <v>56.364679500000001</v>
      </c>
      <c r="G819" s="35">
        <v>1127.29359</v>
      </c>
    </row>
    <row r="820" spans="1:9" ht="16.899999999999999" customHeight="1" x14ac:dyDescent="0.25">
      <c r="A820" s="42"/>
      <c r="B820" s="43"/>
      <c r="C820" s="45"/>
      <c r="D820" s="23" t="s">
        <v>58</v>
      </c>
      <c r="E820" s="10" t="s">
        <v>38</v>
      </c>
      <c r="F820" s="18">
        <f>G820/H810*I810</f>
        <v>49.318999999999996</v>
      </c>
      <c r="G820" s="27">
        <v>986.38</v>
      </c>
    </row>
    <row r="821" spans="1:9" ht="19.5" customHeight="1" x14ac:dyDescent="0.25">
      <c r="A821" s="42"/>
      <c r="B821" s="43"/>
      <c r="C821" s="45"/>
      <c r="D821" s="16"/>
      <c r="E821" s="10"/>
      <c r="F821" s="18">
        <f>SUM(F810:F820)</f>
        <v>768.76227949999986</v>
      </c>
    </row>
    <row r="822" spans="1:9" ht="24" customHeight="1" x14ac:dyDescent="0.25">
      <c r="A822" s="42"/>
      <c r="B822" s="43"/>
      <c r="C822" s="45"/>
      <c r="D822" s="58" t="s">
        <v>20</v>
      </c>
      <c r="E822" s="59"/>
      <c r="F822" s="60"/>
    </row>
    <row r="823" spans="1:9" ht="34.5" x14ac:dyDescent="0.25">
      <c r="A823" s="42"/>
      <c r="B823" s="43"/>
      <c r="C823" s="45"/>
      <c r="D823" s="8" t="s">
        <v>39</v>
      </c>
      <c r="E823" s="10" t="s">
        <v>44</v>
      </c>
      <c r="F823" s="15">
        <f>G823/H823*I823</f>
        <v>6.2816999999999998</v>
      </c>
      <c r="G823" s="35">
        <v>125.634</v>
      </c>
      <c r="H823">
        <v>100</v>
      </c>
      <c r="I823">
        <v>5</v>
      </c>
    </row>
    <row r="824" spans="1:9" ht="23.25" x14ac:dyDescent="0.25">
      <c r="A824" s="42"/>
      <c r="B824" s="43"/>
      <c r="C824" s="45"/>
      <c r="D824" s="8" t="s">
        <v>40</v>
      </c>
      <c r="E824" s="10" t="s">
        <v>44</v>
      </c>
      <c r="F824" s="15">
        <f>G824/H823*I823</f>
        <v>2.4942000000000002</v>
      </c>
      <c r="G824" s="33">
        <v>49.884</v>
      </c>
    </row>
    <row r="825" spans="1:9" ht="26.45" customHeight="1" x14ac:dyDescent="0.25">
      <c r="A825" s="42"/>
      <c r="B825" s="43"/>
      <c r="C825" s="45"/>
      <c r="D825" s="8" t="s">
        <v>59</v>
      </c>
      <c r="E825" s="10" t="s">
        <v>44</v>
      </c>
      <c r="F825" s="15">
        <f>G825/H823*I823</f>
        <v>1.8875</v>
      </c>
      <c r="G825" s="24">
        <v>37.75</v>
      </c>
    </row>
    <row r="826" spans="1:9" x14ac:dyDescent="0.25">
      <c r="A826" s="42"/>
      <c r="B826" s="43"/>
      <c r="C826" s="45"/>
      <c r="D826" s="8" t="s">
        <v>41</v>
      </c>
      <c r="E826" s="10" t="s">
        <v>44</v>
      </c>
      <c r="F826" s="12">
        <f>G826/H823*I823</f>
        <v>9.3999999999999986E-2</v>
      </c>
      <c r="G826" s="24">
        <v>1.88</v>
      </c>
    </row>
    <row r="827" spans="1:9" x14ac:dyDescent="0.25">
      <c r="A827" s="42"/>
      <c r="B827" s="43"/>
      <c r="C827" s="45"/>
      <c r="D827" s="8" t="s">
        <v>42</v>
      </c>
      <c r="E827" s="10" t="s">
        <v>44</v>
      </c>
      <c r="F827" s="12">
        <f>G827/H823*I823</f>
        <v>12.7407</v>
      </c>
      <c r="G827" s="33">
        <v>254.81399999999999</v>
      </c>
    </row>
    <row r="828" spans="1:9" ht="23.25" x14ac:dyDescent="0.25">
      <c r="A828" s="42"/>
      <c r="B828" s="43"/>
      <c r="C828" s="45"/>
      <c r="D828" s="8" t="s">
        <v>43</v>
      </c>
      <c r="E828" s="10" t="s">
        <v>44</v>
      </c>
      <c r="F828" s="12">
        <f>G828/H823*I823</f>
        <v>4.0482000000000005</v>
      </c>
      <c r="G828" s="33">
        <v>80.963999999999999</v>
      </c>
    </row>
    <row r="829" spans="1:9" ht="23.25" x14ac:dyDescent="0.25">
      <c r="A829" s="42"/>
      <c r="B829" s="43"/>
      <c r="C829" s="45"/>
      <c r="D829" s="8" t="s">
        <v>54</v>
      </c>
      <c r="E829" s="10" t="s">
        <v>44</v>
      </c>
      <c r="F829" s="12">
        <f>G829/H823*I823</f>
        <v>0.94200000000000006</v>
      </c>
      <c r="G829" s="24">
        <v>18.84</v>
      </c>
    </row>
    <row r="830" spans="1:9" ht="15.75" customHeight="1" x14ac:dyDescent="0.25">
      <c r="A830" s="42"/>
      <c r="B830" s="43"/>
      <c r="C830" s="45"/>
      <c r="D830" s="3"/>
      <c r="E830" s="3"/>
      <c r="F830" s="13">
        <f>SUM(F823:F829)</f>
        <v>28.488300000000002</v>
      </c>
      <c r="G830" s="13">
        <f>SUM(G823:G829)</f>
        <v>569.76599999999996</v>
      </c>
    </row>
    <row r="831" spans="1:9" x14ac:dyDescent="0.25">
      <c r="A831" s="38"/>
      <c r="B831" s="39"/>
      <c r="C831" s="3"/>
      <c r="D831" s="1"/>
      <c r="E831" s="1"/>
      <c r="F831" s="19">
        <f>F784+F796+F802+F821+F830</f>
        <v>1048.0778794999999</v>
      </c>
      <c r="G831" s="37">
        <f>F831*J765</f>
        <v>157211.68192499998</v>
      </c>
    </row>
    <row r="833" spans="1:10" ht="60" x14ac:dyDescent="0.25">
      <c r="A833" s="67" t="s">
        <v>0</v>
      </c>
      <c r="B833" s="68"/>
      <c r="C833" s="6" t="s">
        <v>1</v>
      </c>
      <c r="D833" s="6" t="s">
        <v>2</v>
      </c>
      <c r="E833" s="6" t="s">
        <v>3</v>
      </c>
      <c r="F833" s="7" t="s">
        <v>4</v>
      </c>
      <c r="J833" s="31">
        <v>10200</v>
      </c>
    </row>
    <row r="834" spans="1:10" x14ac:dyDescent="0.25">
      <c r="A834" s="69">
        <v>1</v>
      </c>
      <c r="B834" s="70"/>
      <c r="C834" s="4">
        <v>2</v>
      </c>
      <c r="D834" s="2">
        <v>3</v>
      </c>
      <c r="E834" s="3">
        <v>4</v>
      </c>
      <c r="F834" s="3">
        <v>5</v>
      </c>
    </row>
    <row r="835" spans="1:10" x14ac:dyDescent="0.25">
      <c r="A835" s="40" t="s">
        <v>62</v>
      </c>
      <c r="B835" s="41"/>
      <c r="C835" s="44" t="s">
        <v>86</v>
      </c>
      <c r="D835" s="46" t="s">
        <v>5</v>
      </c>
      <c r="E835" s="47"/>
      <c r="F835" s="48"/>
    </row>
    <row r="836" spans="1:10" x14ac:dyDescent="0.25">
      <c r="A836" s="42"/>
      <c r="B836" s="43"/>
      <c r="C836" s="45"/>
      <c r="D836" s="49"/>
      <c r="E836" s="50"/>
      <c r="F836" s="51"/>
    </row>
    <row r="837" spans="1:10" x14ac:dyDescent="0.25">
      <c r="A837" s="42"/>
      <c r="B837" s="43"/>
      <c r="C837" s="45"/>
      <c r="D837" s="46" t="s">
        <v>6</v>
      </c>
      <c r="E837" s="47"/>
      <c r="F837" s="48"/>
    </row>
    <row r="838" spans="1:10" x14ac:dyDescent="0.25">
      <c r="A838" s="42"/>
      <c r="B838" s="43"/>
      <c r="C838" s="45"/>
      <c r="D838" s="49"/>
      <c r="E838" s="50"/>
      <c r="F838" s="51"/>
    </row>
    <row r="839" spans="1:10" x14ac:dyDescent="0.25">
      <c r="A839" s="42"/>
      <c r="B839" s="43"/>
      <c r="C839" s="45"/>
      <c r="D839" s="5"/>
      <c r="E839" s="5"/>
      <c r="F839" s="1"/>
    </row>
    <row r="840" spans="1:10" x14ac:dyDescent="0.25">
      <c r="A840" s="42"/>
      <c r="B840" s="43"/>
      <c r="C840" s="45"/>
      <c r="D840" s="46" t="s">
        <v>7</v>
      </c>
      <c r="E840" s="47"/>
      <c r="F840" s="48"/>
    </row>
    <row r="841" spans="1:10" x14ac:dyDescent="0.25">
      <c r="A841" s="42"/>
      <c r="B841" s="43"/>
      <c r="C841" s="45"/>
      <c r="D841" s="52"/>
      <c r="E841" s="53"/>
      <c r="F841" s="54"/>
    </row>
    <row r="842" spans="1:10" x14ac:dyDescent="0.25">
      <c r="A842" s="42"/>
      <c r="B842" s="43"/>
      <c r="C842" s="45"/>
      <c r="D842" s="49"/>
      <c r="E842" s="50"/>
      <c r="F842" s="51"/>
    </row>
    <row r="843" spans="1:10" x14ac:dyDescent="0.25">
      <c r="A843" s="42"/>
      <c r="B843" s="43"/>
      <c r="C843" s="45"/>
      <c r="D843" s="3"/>
      <c r="E843" s="3"/>
      <c r="F843" s="3"/>
    </row>
    <row r="844" spans="1:10" x14ac:dyDescent="0.25">
      <c r="A844" s="42"/>
      <c r="B844" s="43"/>
      <c r="C844" s="45"/>
      <c r="D844" s="55" t="s">
        <v>8</v>
      </c>
      <c r="E844" s="56"/>
      <c r="F844" s="57"/>
    </row>
    <row r="845" spans="1:10" x14ac:dyDescent="0.25">
      <c r="A845" s="42"/>
      <c r="B845" s="43"/>
      <c r="C845" s="45"/>
      <c r="D845" s="3"/>
      <c r="E845" s="3"/>
      <c r="F845" s="3"/>
    </row>
    <row r="846" spans="1:10" x14ac:dyDescent="0.25">
      <c r="A846" s="42"/>
      <c r="B846" s="43"/>
      <c r="C846" s="45"/>
      <c r="D846" s="58" t="s">
        <v>9</v>
      </c>
      <c r="E846" s="59"/>
      <c r="F846" s="60"/>
    </row>
    <row r="847" spans="1:10" x14ac:dyDescent="0.25">
      <c r="A847" s="42"/>
      <c r="B847" s="43"/>
      <c r="C847" s="45"/>
      <c r="D847" s="58" t="s">
        <v>10</v>
      </c>
      <c r="E847" s="59"/>
      <c r="F847" s="60"/>
    </row>
    <row r="848" spans="1:10" x14ac:dyDescent="0.25">
      <c r="A848" s="42"/>
      <c r="B848" s="43"/>
      <c r="C848" s="45"/>
      <c r="D848" s="10" t="s">
        <v>11</v>
      </c>
      <c r="E848" s="10" t="s">
        <v>21</v>
      </c>
      <c r="F848" s="11">
        <f>G848/H848*I848</f>
        <v>2.0775579999999998</v>
      </c>
      <c r="G848" s="34">
        <v>9.5739999999999998</v>
      </c>
      <c r="H848">
        <v>100</v>
      </c>
      <c r="I848">
        <v>21.7</v>
      </c>
    </row>
    <row r="849" spans="1:7" x14ac:dyDescent="0.25">
      <c r="A849" s="42"/>
      <c r="B849" s="43"/>
      <c r="C849" s="45"/>
      <c r="D849" s="8" t="s">
        <v>12</v>
      </c>
      <c r="E849" s="10" t="s">
        <v>22</v>
      </c>
      <c r="F849" s="11">
        <f>G849/H848*I848</f>
        <v>10.210718</v>
      </c>
      <c r="G849" s="34">
        <v>47.054000000000002</v>
      </c>
    </row>
    <row r="850" spans="1:7" ht="17.45" customHeight="1" x14ac:dyDescent="0.25">
      <c r="A850" s="42"/>
      <c r="B850" s="43"/>
      <c r="C850" s="45"/>
      <c r="D850" s="8" t="s">
        <v>13</v>
      </c>
      <c r="E850" s="10" t="s">
        <v>23</v>
      </c>
      <c r="F850" s="11">
        <f>G850/H848*I848</f>
        <v>0.94047799999999993</v>
      </c>
      <c r="G850" s="34">
        <v>4.3339999999999996</v>
      </c>
    </row>
    <row r="851" spans="1:7" x14ac:dyDescent="0.25">
      <c r="A851" s="42"/>
      <c r="B851" s="43"/>
      <c r="C851" s="45"/>
      <c r="D851" s="10" t="s">
        <v>14</v>
      </c>
      <c r="E851" s="10" t="s">
        <v>23</v>
      </c>
      <c r="F851" s="11">
        <f>G851/H848*I848</f>
        <v>0.69656999999999991</v>
      </c>
      <c r="G851" s="34">
        <v>3.21</v>
      </c>
    </row>
    <row r="852" spans="1:7" x14ac:dyDescent="0.25">
      <c r="A852" s="42"/>
      <c r="B852" s="43"/>
      <c r="C852" s="45"/>
      <c r="D852" s="16"/>
      <c r="E852" s="17"/>
      <c r="F852" s="18">
        <f>SUM(F848:F851)</f>
        <v>13.925324</v>
      </c>
    </row>
    <row r="853" spans="1:7" ht="15" customHeight="1" x14ac:dyDescent="0.25">
      <c r="A853" s="42"/>
      <c r="B853" s="43"/>
      <c r="C853" s="45"/>
      <c r="D853" s="55" t="s">
        <v>15</v>
      </c>
      <c r="E853" s="56"/>
      <c r="F853" s="57"/>
    </row>
    <row r="854" spans="1:7" x14ac:dyDescent="0.25">
      <c r="A854" s="42"/>
      <c r="B854" s="43"/>
      <c r="C854" s="45"/>
      <c r="D854" s="8" t="s">
        <v>24</v>
      </c>
      <c r="E854" s="9" t="s">
        <v>31</v>
      </c>
      <c r="F854" s="14">
        <f>G854/H848*I848</f>
        <v>0.12889799999999998</v>
      </c>
      <c r="G854" s="33">
        <v>0.59399999999999997</v>
      </c>
    </row>
    <row r="855" spans="1:7" ht="36" customHeight="1" x14ac:dyDescent="0.25">
      <c r="A855" s="42"/>
      <c r="B855" s="43"/>
      <c r="C855" s="45"/>
      <c r="D855" s="8" t="s">
        <v>25</v>
      </c>
      <c r="E855" s="9" t="s">
        <v>31</v>
      </c>
      <c r="F855" s="14">
        <f>G855/H848*I848</f>
        <v>0.15189999999999998</v>
      </c>
      <c r="G855" s="24">
        <v>0.7</v>
      </c>
    </row>
    <row r="856" spans="1:7" ht="24.75" customHeight="1" x14ac:dyDescent="0.25">
      <c r="A856" s="42"/>
      <c r="B856" s="43"/>
      <c r="C856" s="45"/>
      <c r="D856" s="8" t="s">
        <v>27</v>
      </c>
      <c r="E856" s="9" t="s">
        <v>31</v>
      </c>
      <c r="F856" s="12">
        <f>G856/H848*I848</f>
        <v>0.26040000000000002</v>
      </c>
      <c r="G856" s="24">
        <v>1.2</v>
      </c>
    </row>
    <row r="857" spans="1:7" ht="72" customHeight="1" x14ac:dyDescent="0.25">
      <c r="A857" s="42"/>
      <c r="B857" s="43"/>
      <c r="C857" s="45"/>
      <c r="D857" s="8" t="s">
        <v>28</v>
      </c>
      <c r="E857" s="9" t="s">
        <v>31</v>
      </c>
      <c r="F857" s="12">
        <f>G857/H848*I848</f>
        <v>0.20918799999999999</v>
      </c>
      <c r="G857" s="33">
        <v>0.96399999999999997</v>
      </c>
    </row>
    <row r="858" spans="1:7" ht="20.45" customHeight="1" x14ac:dyDescent="0.25">
      <c r="A858" s="42"/>
      <c r="B858" s="43"/>
      <c r="C858" s="45"/>
      <c r="D858" s="8" t="s">
        <v>29</v>
      </c>
      <c r="E858" s="9" t="s">
        <v>31</v>
      </c>
      <c r="F858" s="12">
        <f>G858/H848*I848</f>
        <v>0.24173800000000001</v>
      </c>
      <c r="G858" s="33">
        <v>1.1140000000000001</v>
      </c>
    </row>
    <row r="859" spans="1:7" ht="19.899999999999999" customHeight="1" x14ac:dyDescent="0.25">
      <c r="A859" s="42"/>
      <c r="B859" s="43"/>
      <c r="C859" s="45"/>
      <c r="D859" s="8" t="s">
        <v>26</v>
      </c>
      <c r="E859" s="9" t="s">
        <v>31</v>
      </c>
      <c r="F859" s="12">
        <f>G859/H848*I848</f>
        <v>0.17229800000000001</v>
      </c>
      <c r="G859" s="33">
        <v>0.79400000000000004</v>
      </c>
    </row>
    <row r="860" spans="1:7" ht="34.5" x14ac:dyDescent="0.25">
      <c r="A860" s="42"/>
      <c r="B860" s="43"/>
      <c r="C860" s="45"/>
      <c r="D860" s="8" t="s">
        <v>46</v>
      </c>
      <c r="E860" s="9" t="s">
        <v>31</v>
      </c>
      <c r="F860" s="12">
        <f>G860/H848*I848</f>
        <v>0.25822999999999996</v>
      </c>
      <c r="G860" s="24">
        <v>1.19</v>
      </c>
    </row>
    <row r="861" spans="1:7" ht="34.5" x14ac:dyDescent="0.25">
      <c r="A861" s="42"/>
      <c r="B861" s="43"/>
      <c r="C861" s="45"/>
      <c r="D861" s="8" t="s">
        <v>30</v>
      </c>
      <c r="E861" s="9" t="s">
        <v>31</v>
      </c>
      <c r="F861" s="12">
        <f>G861/H848*I848</f>
        <v>0.14973</v>
      </c>
      <c r="G861" s="24">
        <v>0.69</v>
      </c>
    </row>
    <row r="862" spans="1:7" ht="23.25" x14ac:dyDescent="0.25">
      <c r="A862" s="42"/>
      <c r="B862" s="43"/>
      <c r="C862" s="45"/>
      <c r="D862" s="8" t="s">
        <v>71</v>
      </c>
      <c r="E862" s="9" t="s">
        <v>31</v>
      </c>
      <c r="F862" s="12">
        <f>G862/H848*I848</f>
        <v>0.17143</v>
      </c>
      <c r="G862" s="24">
        <v>0.79</v>
      </c>
    </row>
    <row r="863" spans="1:7" ht="23.25" x14ac:dyDescent="0.25">
      <c r="A863" s="42"/>
      <c r="B863" s="43"/>
      <c r="C863" s="45"/>
      <c r="D863" s="8" t="s">
        <v>70</v>
      </c>
      <c r="E863" s="9" t="s">
        <v>31</v>
      </c>
      <c r="F863" s="12">
        <f>G863/H848*I848</f>
        <v>1.3019999999999999E-2</v>
      </c>
      <c r="G863" s="24">
        <v>0.06</v>
      </c>
    </row>
    <row r="864" spans="1:7" ht="15" customHeight="1" x14ac:dyDescent="0.25">
      <c r="A864" s="42"/>
      <c r="B864" s="43"/>
      <c r="C864" s="45"/>
      <c r="D864" s="3"/>
      <c r="E864" s="3"/>
      <c r="F864" s="13">
        <f>F854+F855+F856+F857+F858+F860+F861+F863+F859+F862</f>
        <v>1.7568319999999999</v>
      </c>
      <c r="G864" s="13">
        <f>G854+G855+G856+G857+G858+G860+G861+G863+G859+G862</f>
        <v>8.0960000000000001</v>
      </c>
    </row>
    <row r="865" spans="1:9" x14ac:dyDescent="0.25">
      <c r="A865" s="42"/>
      <c r="B865" s="43"/>
      <c r="C865" s="45"/>
      <c r="D865" s="46" t="s">
        <v>16</v>
      </c>
      <c r="E865" s="47"/>
      <c r="F865" s="48"/>
    </row>
    <row r="866" spans="1:9" x14ac:dyDescent="0.25">
      <c r="A866" s="42"/>
      <c r="B866" s="43"/>
      <c r="C866" s="45"/>
      <c r="D866" s="49"/>
      <c r="E866" s="50"/>
      <c r="F866" s="51"/>
    </row>
    <row r="867" spans="1:9" ht="23.25" x14ac:dyDescent="0.25">
      <c r="A867" s="42"/>
      <c r="B867" s="43"/>
      <c r="C867" s="45"/>
      <c r="D867" s="8" t="s">
        <v>32</v>
      </c>
      <c r="E867" s="10" t="s">
        <v>31</v>
      </c>
      <c r="F867" s="11">
        <f>G867/H867*I867</f>
        <v>4.9041999999999995E-2</v>
      </c>
      <c r="G867" s="34">
        <v>0.22600000000000001</v>
      </c>
      <c r="H867">
        <v>100</v>
      </c>
      <c r="I867">
        <v>21.7</v>
      </c>
    </row>
    <row r="868" spans="1:9" ht="23.25" x14ac:dyDescent="0.25">
      <c r="A868" s="42"/>
      <c r="B868" s="43"/>
      <c r="C868" s="45"/>
      <c r="D868" s="8" t="s">
        <v>33</v>
      </c>
      <c r="E868" s="10" t="s">
        <v>31</v>
      </c>
      <c r="F868" s="11">
        <f>G868/H867*I867</f>
        <v>4.7740000000000005E-2</v>
      </c>
      <c r="G868">
        <v>0.22</v>
      </c>
    </row>
    <row r="869" spans="1:9" ht="23.25" x14ac:dyDescent="0.25">
      <c r="A869" s="42"/>
      <c r="B869" s="43"/>
      <c r="C869" s="45"/>
      <c r="D869" s="8" t="s">
        <v>47</v>
      </c>
      <c r="E869" s="10" t="s">
        <v>31</v>
      </c>
      <c r="F869" s="11">
        <f>G869/H867*I867</f>
        <v>0.13020000000000001</v>
      </c>
      <c r="G869" s="34">
        <v>0.6</v>
      </c>
    </row>
    <row r="870" spans="1:9" x14ac:dyDescent="0.25">
      <c r="A870" s="42"/>
      <c r="B870" s="43"/>
      <c r="C870" s="45"/>
      <c r="D870" s="3"/>
      <c r="E870" s="3"/>
      <c r="F870" s="13">
        <f>SUM(F867:F869)</f>
        <v>0.22698200000000002</v>
      </c>
    </row>
    <row r="871" spans="1:9" x14ac:dyDescent="0.25">
      <c r="A871" s="42"/>
      <c r="B871" s="43"/>
      <c r="C871" s="45"/>
      <c r="D871" s="61" t="s">
        <v>17</v>
      </c>
      <c r="E871" s="62"/>
      <c r="F871" s="63"/>
    </row>
    <row r="872" spans="1:9" ht="4.1500000000000004" customHeight="1" x14ac:dyDescent="0.25">
      <c r="A872" s="42"/>
      <c r="B872" s="43"/>
      <c r="C872" s="45"/>
      <c r="D872" s="64"/>
      <c r="E872" s="65"/>
      <c r="F872" s="66"/>
    </row>
    <row r="873" spans="1:9" x14ac:dyDescent="0.25">
      <c r="A873" s="42"/>
      <c r="B873" s="43"/>
      <c r="C873" s="45"/>
      <c r="D873" s="3"/>
      <c r="E873" s="3"/>
      <c r="F873" s="3"/>
    </row>
    <row r="874" spans="1:9" x14ac:dyDescent="0.25">
      <c r="A874" s="42"/>
      <c r="B874" s="43"/>
      <c r="C874" s="45"/>
      <c r="D874" s="58" t="s">
        <v>18</v>
      </c>
      <c r="E874" s="59"/>
      <c r="F874" s="60"/>
    </row>
    <row r="875" spans="1:9" x14ac:dyDescent="0.25">
      <c r="A875" s="42"/>
      <c r="B875" s="43"/>
      <c r="C875" s="45"/>
      <c r="D875" s="3"/>
      <c r="E875" s="3"/>
      <c r="F875" s="3"/>
    </row>
    <row r="876" spans="1:9" ht="15" customHeight="1" x14ac:dyDescent="0.25">
      <c r="A876" s="42"/>
      <c r="B876" s="43"/>
      <c r="C876" s="45"/>
      <c r="D876" s="46" t="s">
        <v>19</v>
      </c>
      <c r="E876" s="47"/>
      <c r="F876" s="48"/>
    </row>
    <row r="877" spans="1:9" x14ac:dyDescent="0.25">
      <c r="A877" s="42"/>
      <c r="B877" s="43"/>
      <c r="C877" s="45"/>
      <c r="D877" s="49"/>
      <c r="E877" s="50"/>
      <c r="F877" s="51"/>
    </row>
    <row r="878" spans="1:9" x14ac:dyDescent="0.25">
      <c r="A878" s="42"/>
      <c r="B878" s="43"/>
      <c r="C878" s="45"/>
      <c r="D878" s="8" t="s">
        <v>48</v>
      </c>
      <c r="E878" s="10" t="s">
        <v>38</v>
      </c>
      <c r="F878" s="11">
        <f>G878/H878*I878</f>
        <v>3.8395979999999996</v>
      </c>
      <c r="G878" s="35">
        <v>17.693999999999999</v>
      </c>
      <c r="H878">
        <v>100</v>
      </c>
      <c r="I878">
        <v>21.7</v>
      </c>
    </row>
    <row r="879" spans="1:9" x14ac:dyDescent="0.25">
      <c r="A879" s="42"/>
      <c r="B879" s="43"/>
      <c r="C879" s="45"/>
      <c r="D879" s="8" t="s">
        <v>49</v>
      </c>
      <c r="E879" s="10" t="s">
        <v>38</v>
      </c>
      <c r="F879" s="11">
        <f>G879/H878*I878</f>
        <v>14.032088</v>
      </c>
      <c r="G879" s="35">
        <v>64.664000000000001</v>
      </c>
    </row>
    <row r="880" spans="1:9" ht="34.9" customHeight="1" x14ac:dyDescent="0.25">
      <c r="A880" s="42"/>
      <c r="B880" s="43"/>
      <c r="C880" s="45"/>
      <c r="D880" s="8" t="s">
        <v>34</v>
      </c>
      <c r="E880" s="10" t="s">
        <v>38</v>
      </c>
      <c r="F880" s="11">
        <f>G880/H878*I878</f>
        <v>1.93417091</v>
      </c>
      <c r="G880" s="35">
        <v>8.9132300000000004</v>
      </c>
    </row>
    <row r="881" spans="1:9" ht="18.600000000000001" customHeight="1" x14ac:dyDescent="0.25">
      <c r="A881" s="42"/>
      <c r="B881" s="43"/>
      <c r="C881" s="45"/>
      <c r="D881" s="8" t="s">
        <v>56</v>
      </c>
      <c r="E881" s="10" t="s">
        <v>38</v>
      </c>
      <c r="F881" s="11">
        <f>G881/H878*I878</f>
        <v>2.00508</v>
      </c>
      <c r="G881" s="35">
        <v>9.24</v>
      </c>
    </row>
    <row r="882" spans="1:9" x14ac:dyDescent="0.25">
      <c r="A882" s="42"/>
      <c r="B882" s="43"/>
      <c r="C882" s="45"/>
      <c r="D882" s="8" t="s">
        <v>36</v>
      </c>
      <c r="E882" s="10" t="s">
        <v>38</v>
      </c>
      <c r="F882" s="11">
        <f>G882/H878*I878</f>
        <v>1.9334699999999998</v>
      </c>
      <c r="G882" s="35">
        <v>8.91</v>
      </c>
    </row>
    <row r="883" spans="1:9" x14ac:dyDescent="0.25">
      <c r="A883" s="42"/>
      <c r="B883" s="43"/>
      <c r="C883" s="45"/>
      <c r="D883" s="8" t="s">
        <v>35</v>
      </c>
      <c r="E883" s="10" t="s">
        <v>38</v>
      </c>
      <c r="F883" s="11">
        <f>G883/H878*I878</f>
        <v>7.7338799999999992</v>
      </c>
      <c r="G883" s="35">
        <v>35.64</v>
      </c>
    </row>
    <row r="884" spans="1:9" ht="23.25" x14ac:dyDescent="0.25">
      <c r="A884" s="42"/>
      <c r="B884" s="43"/>
      <c r="C884" s="45"/>
      <c r="D884" s="8" t="s">
        <v>37</v>
      </c>
      <c r="E884" s="10" t="s">
        <v>38</v>
      </c>
      <c r="F884" s="11">
        <f>G884/H878*I878</f>
        <v>12.56864</v>
      </c>
      <c r="G884" s="35">
        <v>57.92</v>
      </c>
    </row>
    <row r="885" spans="1:9" x14ac:dyDescent="0.25">
      <c r="A885" s="42"/>
      <c r="B885" s="43"/>
      <c r="C885" s="45"/>
      <c r="D885" s="10" t="s">
        <v>50</v>
      </c>
      <c r="E885" s="10" t="s">
        <v>38</v>
      </c>
      <c r="F885" s="11">
        <f>G885/H878*I878</f>
        <v>0.48391000000000001</v>
      </c>
      <c r="G885" s="35">
        <v>2.23</v>
      </c>
    </row>
    <row r="886" spans="1:9" ht="23.25" x14ac:dyDescent="0.25">
      <c r="A886" s="42"/>
      <c r="B886" s="43"/>
      <c r="C886" s="45"/>
      <c r="D886" s="23" t="s">
        <v>53</v>
      </c>
      <c r="E886" s="10" t="s">
        <v>38</v>
      </c>
      <c r="F886" s="18">
        <f>G886/H878*I878</f>
        <v>0.96782000000000001</v>
      </c>
      <c r="G886" s="35">
        <v>4.46</v>
      </c>
    </row>
    <row r="887" spans="1:9" x14ac:dyDescent="0.25">
      <c r="A887" s="42"/>
      <c r="B887" s="43"/>
      <c r="C887" s="45"/>
      <c r="D887" s="23" t="s">
        <v>57</v>
      </c>
      <c r="E887" s="10" t="s">
        <v>38</v>
      </c>
      <c r="F887" s="18">
        <f>G887/H878*I878</f>
        <v>3.8669399999999996</v>
      </c>
      <c r="G887" s="35">
        <v>17.82</v>
      </c>
    </row>
    <row r="888" spans="1:9" ht="16.5" customHeight="1" x14ac:dyDescent="0.25">
      <c r="A888" s="42"/>
      <c r="B888" s="43"/>
      <c r="C888" s="45"/>
      <c r="D888" s="23" t="s">
        <v>58</v>
      </c>
      <c r="E888" s="10" t="s">
        <v>38</v>
      </c>
      <c r="F888" s="18">
        <f>G888/H878*I878</f>
        <v>3.3830300000000002</v>
      </c>
      <c r="G888" s="35">
        <v>15.59</v>
      </c>
    </row>
    <row r="889" spans="1:9" ht="18.75" customHeight="1" x14ac:dyDescent="0.25">
      <c r="A889" s="42"/>
      <c r="B889" s="43"/>
      <c r="C889" s="45"/>
      <c r="D889" s="16"/>
      <c r="E889" s="10"/>
      <c r="F889" s="18">
        <f>SUM(F878:F888)</f>
        <v>52.748626909999999</v>
      </c>
      <c r="G889" s="18">
        <f>SUM(G878:G888)</f>
        <v>243.08122999999998</v>
      </c>
    </row>
    <row r="890" spans="1:9" ht="26.25" customHeight="1" x14ac:dyDescent="0.25">
      <c r="A890" s="42"/>
      <c r="B890" s="43"/>
      <c r="C890" s="45"/>
      <c r="D890" s="58" t="s">
        <v>20</v>
      </c>
      <c r="E890" s="59"/>
      <c r="F890" s="60"/>
    </row>
    <row r="891" spans="1:9" ht="28.9" customHeight="1" x14ac:dyDescent="0.25">
      <c r="A891" s="42"/>
      <c r="B891" s="43"/>
      <c r="C891" s="45"/>
      <c r="D891" s="8" t="s">
        <v>39</v>
      </c>
      <c r="E891" s="10" t="s">
        <v>44</v>
      </c>
      <c r="F891" s="15">
        <f>G891/H891*I891</f>
        <v>0.43097176500000001</v>
      </c>
      <c r="G891" s="35">
        <v>1.9860450000000001</v>
      </c>
      <c r="H891">
        <v>100</v>
      </c>
      <c r="I891">
        <v>21.7</v>
      </c>
    </row>
    <row r="892" spans="1:9" ht="18" customHeight="1" x14ac:dyDescent="0.25">
      <c r="A892" s="42"/>
      <c r="B892" s="43"/>
      <c r="C892" s="45"/>
      <c r="D892" s="8" t="s">
        <v>40</v>
      </c>
      <c r="E892" s="10" t="s">
        <v>44</v>
      </c>
      <c r="F892" s="15">
        <f>G892/H891*I891</f>
        <v>0.17056200000000002</v>
      </c>
      <c r="G892" s="33">
        <v>0.78600000000000003</v>
      </c>
    </row>
    <row r="893" spans="1:9" ht="26.45" customHeight="1" x14ac:dyDescent="0.25">
      <c r="A893" s="42"/>
      <c r="B893" s="43"/>
      <c r="C893" s="45"/>
      <c r="D893" s="8" t="s">
        <v>59</v>
      </c>
      <c r="E893" s="10" t="s">
        <v>44</v>
      </c>
      <c r="F893" s="15">
        <f>G893/H891*I891</f>
        <v>0.13020000000000001</v>
      </c>
      <c r="G893" s="33">
        <v>0.6</v>
      </c>
    </row>
    <row r="894" spans="1:9" x14ac:dyDescent="0.25">
      <c r="A894" s="42"/>
      <c r="B894" s="43"/>
      <c r="C894" s="45"/>
      <c r="D894" s="8" t="s">
        <v>41</v>
      </c>
      <c r="E894" s="10" t="s">
        <v>44</v>
      </c>
      <c r="F894" s="12">
        <f>G894/H891*I891</f>
        <v>6.5099999999999993E-3</v>
      </c>
      <c r="G894" s="33">
        <v>0.03</v>
      </c>
    </row>
    <row r="895" spans="1:9" x14ac:dyDescent="0.25">
      <c r="A895" s="42"/>
      <c r="B895" s="43"/>
      <c r="C895" s="45"/>
      <c r="D895" s="8" t="s">
        <v>42</v>
      </c>
      <c r="E895" s="10" t="s">
        <v>44</v>
      </c>
      <c r="F895" s="12">
        <f>G895/H891*I891</f>
        <v>0.87451000000000001</v>
      </c>
      <c r="G895" s="33">
        <v>4.03</v>
      </c>
    </row>
    <row r="896" spans="1:9" ht="16.149999999999999" customHeight="1" x14ac:dyDescent="0.25">
      <c r="A896" s="42"/>
      <c r="B896" s="43"/>
      <c r="C896" s="45"/>
      <c r="D896" s="8" t="s">
        <v>43</v>
      </c>
      <c r="E896" s="10" t="s">
        <v>44</v>
      </c>
      <c r="F896" s="12">
        <f>G896/H891*I891</f>
        <v>11.1104</v>
      </c>
      <c r="G896" s="33">
        <v>51.2</v>
      </c>
    </row>
    <row r="897" spans="1:10" ht="26.45" customHeight="1" x14ac:dyDescent="0.25">
      <c r="A897" s="42"/>
      <c r="B897" s="43"/>
      <c r="C897" s="45"/>
      <c r="D897" s="8" t="s">
        <v>54</v>
      </c>
      <c r="E897" s="10" t="s">
        <v>44</v>
      </c>
      <c r="F897" s="12">
        <f>G897/H891*I891</f>
        <v>6.5100000000000005E-2</v>
      </c>
      <c r="G897" s="33">
        <v>0.3</v>
      </c>
    </row>
    <row r="898" spans="1:10" ht="17.25" customHeight="1" x14ac:dyDescent="0.25">
      <c r="A898" s="42"/>
      <c r="B898" s="43"/>
      <c r="C898" s="45"/>
      <c r="D898" s="3"/>
      <c r="E898" s="3"/>
      <c r="F898" s="13">
        <f>SUM(F891:F897)</f>
        <v>12.788253764999999</v>
      </c>
      <c r="G898" s="13">
        <f>SUM(G891:G897)</f>
        <v>58.932045000000002</v>
      </c>
    </row>
    <row r="899" spans="1:10" x14ac:dyDescent="0.25">
      <c r="A899" s="38"/>
      <c r="B899" s="39"/>
      <c r="C899" s="3"/>
      <c r="D899" s="1"/>
      <c r="E899" s="1"/>
      <c r="F899" s="19">
        <f>F852+F864+F870+F889+F898</f>
        <v>81.446018674999991</v>
      </c>
      <c r="G899" s="37">
        <f>F899*J833</f>
        <v>830749.39048499987</v>
      </c>
    </row>
    <row r="901" spans="1:10" ht="60" x14ac:dyDescent="0.25">
      <c r="A901" s="67" t="s">
        <v>0</v>
      </c>
      <c r="B901" s="68"/>
      <c r="C901" s="6" t="s">
        <v>1</v>
      </c>
      <c r="D901" s="6" t="s">
        <v>2</v>
      </c>
      <c r="E901" s="6" t="s">
        <v>3</v>
      </c>
      <c r="F901" s="7" t="s">
        <v>4</v>
      </c>
      <c r="J901" s="31">
        <v>14000</v>
      </c>
    </row>
    <row r="902" spans="1:10" x14ac:dyDescent="0.25">
      <c r="A902" s="69">
        <v>1</v>
      </c>
      <c r="B902" s="70"/>
      <c r="C902" s="4">
        <v>2</v>
      </c>
      <c r="D902" s="2">
        <v>3</v>
      </c>
      <c r="E902" s="3">
        <v>4</v>
      </c>
      <c r="F902" s="3">
        <v>5</v>
      </c>
    </row>
    <row r="903" spans="1:10" ht="15" customHeight="1" x14ac:dyDescent="0.25">
      <c r="A903" s="40" t="s">
        <v>62</v>
      </c>
      <c r="B903" s="41"/>
      <c r="C903" s="44" t="s">
        <v>87</v>
      </c>
      <c r="D903" s="46" t="s">
        <v>5</v>
      </c>
      <c r="E903" s="47"/>
      <c r="F903" s="48"/>
    </row>
    <row r="904" spans="1:10" x14ac:dyDescent="0.25">
      <c r="A904" s="42"/>
      <c r="B904" s="43"/>
      <c r="C904" s="45"/>
      <c r="D904" s="49"/>
      <c r="E904" s="50"/>
      <c r="F904" s="51"/>
    </row>
    <row r="905" spans="1:10" x14ac:dyDescent="0.25">
      <c r="A905" s="42"/>
      <c r="B905" s="43"/>
      <c r="C905" s="45"/>
      <c r="D905" s="46" t="s">
        <v>6</v>
      </c>
      <c r="E905" s="47"/>
      <c r="F905" s="48"/>
    </row>
    <row r="906" spans="1:10" x14ac:dyDescent="0.25">
      <c r="A906" s="42"/>
      <c r="B906" s="43"/>
      <c r="C906" s="45"/>
      <c r="D906" s="49"/>
      <c r="E906" s="50"/>
      <c r="F906" s="51"/>
    </row>
    <row r="907" spans="1:10" x14ac:dyDescent="0.25">
      <c r="A907" s="42"/>
      <c r="B907" s="43"/>
      <c r="C907" s="45"/>
      <c r="D907" s="5"/>
      <c r="E907" s="5"/>
      <c r="F907" s="1"/>
    </row>
    <row r="908" spans="1:10" x14ac:dyDescent="0.25">
      <c r="A908" s="42"/>
      <c r="B908" s="43"/>
      <c r="C908" s="45"/>
      <c r="D908" s="46" t="s">
        <v>7</v>
      </c>
      <c r="E908" s="47"/>
      <c r="F908" s="48"/>
    </row>
    <row r="909" spans="1:10" x14ac:dyDescent="0.25">
      <c r="A909" s="42"/>
      <c r="B909" s="43"/>
      <c r="C909" s="45"/>
      <c r="D909" s="52"/>
      <c r="E909" s="53"/>
      <c r="F909" s="54"/>
    </row>
    <row r="910" spans="1:10" x14ac:dyDescent="0.25">
      <c r="A910" s="42"/>
      <c r="B910" s="43"/>
      <c r="C910" s="45"/>
      <c r="D910" s="49"/>
      <c r="E910" s="50"/>
      <c r="F910" s="51"/>
    </row>
    <row r="911" spans="1:10" x14ac:dyDescent="0.25">
      <c r="A911" s="42"/>
      <c r="B911" s="43"/>
      <c r="C911" s="45"/>
      <c r="D911" s="3"/>
      <c r="E911" s="3"/>
      <c r="F911" s="3"/>
    </row>
    <row r="912" spans="1:10" x14ac:dyDescent="0.25">
      <c r="A912" s="42"/>
      <c r="B912" s="43"/>
      <c r="C912" s="45"/>
      <c r="D912" s="55" t="s">
        <v>8</v>
      </c>
      <c r="E912" s="56"/>
      <c r="F912" s="57"/>
    </row>
    <row r="913" spans="1:9" x14ac:dyDescent="0.25">
      <c r="A913" s="42"/>
      <c r="B913" s="43"/>
      <c r="C913" s="45"/>
      <c r="D913" s="3"/>
      <c r="E913" s="3"/>
      <c r="F913" s="3"/>
    </row>
    <row r="914" spans="1:9" x14ac:dyDescent="0.25">
      <c r="A914" s="42"/>
      <c r="B914" s="43"/>
      <c r="C914" s="45"/>
      <c r="D914" s="58" t="s">
        <v>9</v>
      </c>
      <c r="E914" s="59"/>
      <c r="F914" s="60"/>
    </row>
    <row r="915" spans="1:9" x14ac:dyDescent="0.25">
      <c r="A915" s="42"/>
      <c r="B915" s="43"/>
      <c r="C915" s="45"/>
      <c r="D915" s="58" t="s">
        <v>10</v>
      </c>
      <c r="E915" s="59"/>
      <c r="F915" s="60"/>
    </row>
    <row r="916" spans="1:9" x14ac:dyDescent="0.25">
      <c r="A916" s="42"/>
      <c r="B916" s="43"/>
      <c r="C916" s="45"/>
      <c r="D916" s="10" t="s">
        <v>11</v>
      </c>
      <c r="E916" s="10" t="s">
        <v>21</v>
      </c>
      <c r="F916" s="11">
        <f>G916/H916*I916</f>
        <v>2.0775579999999998</v>
      </c>
      <c r="G916" s="34">
        <v>9.5739999999999998</v>
      </c>
      <c r="H916">
        <v>100</v>
      </c>
      <c r="I916">
        <v>21.7</v>
      </c>
    </row>
    <row r="917" spans="1:9" x14ac:dyDescent="0.25">
      <c r="A917" s="42"/>
      <c r="B917" s="43"/>
      <c r="C917" s="45"/>
      <c r="D917" s="8" t="s">
        <v>12</v>
      </c>
      <c r="E917" s="10" t="s">
        <v>22</v>
      </c>
      <c r="F917" s="11">
        <f>G917/H916*I916</f>
        <v>10.210718</v>
      </c>
      <c r="G917" s="34">
        <v>47.054000000000002</v>
      </c>
    </row>
    <row r="918" spans="1:9" ht="16.899999999999999" customHeight="1" x14ac:dyDescent="0.25">
      <c r="A918" s="42"/>
      <c r="B918" s="43"/>
      <c r="C918" s="45"/>
      <c r="D918" s="8" t="s">
        <v>13</v>
      </c>
      <c r="E918" s="10" t="s">
        <v>23</v>
      </c>
      <c r="F918" s="11">
        <f>G918/H916*I916</f>
        <v>0.94047799999999993</v>
      </c>
      <c r="G918" s="34">
        <v>4.3339999999999996</v>
      </c>
    </row>
    <row r="919" spans="1:9" x14ac:dyDescent="0.25">
      <c r="A919" s="42"/>
      <c r="B919" s="43"/>
      <c r="C919" s="45"/>
      <c r="D919" s="10" t="s">
        <v>14</v>
      </c>
      <c r="E919" s="10" t="s">
        <v>23</v>
      </c>
      <c r="F919" s="11">
        <f>G919/H916*I916</f>
        <v>0.69656999999999991</v>
      </c>
      <c r="G919" s="34">
        <v>3.21</v>
      </c>
    </row>
    <row r="920" spans="1:9" x14ac:dyDescent="0.25">
      <c r="A920" s="42"/>
      <c r="B920" s="43"/>
      <c r="C920" s="45"/>
      <c r="D920" s="16"/>
      <c r="E920" s="17"/>
      <c r="F920" s="18">
        <f>SUM(F916:F919)</f>
        <v>13.925324</v>
      </c>
    </row>
    <row r="921" spans="1:9" ht="15" customHeight="1" x14ac:dyDescent="0.25">
      <c r="A921" s="42"/>
      <c r="B921" s="43"/>
      <c r="C921" s="45"/>
      <c r="D921" s="55" t="s">
        <v>15</v>
      </c>
      <c r="E921" s="56"/>
      <c r="F921" s="57"/>
    </row>
    <row r="922" spans="1:9" x14ac:dyDescent="0.25">
      <c r="A922" s="42"/>
      <c r="B922" s="43"/>
      <c r="C922" s="45"/>
      <c r="D922" s="8" t="s">
        <v>24</v>
      </c>
      <c r="E922" s="9" t="s">
        <v>31</v>
      </c>
      <c r="F922" s="14">
        <f>G922/H916*I916</f>
        <v>0.12889799999999998</v>
      </c>
      <c r="G922" s="33">
        <v>0.59399999999999997</v>
      </c>
    </row>
    <row r="923" spans="1:9" ht="36.6" customHeight="1" x14ac:dyDescent="0.25">
      <c r="A923" s="42"/>
      <c r="B923" s="43"/>
      <c r="C923" s="45"/>
      <c r="D923" s="8" t="s">
        <v>25</v>
      </c>
      <c r="E923" s="9" t="s">
        <v>31</v>
      </c>
      <c r="F923" s="14">
        <f>G923/H916*I916</f>
        <v>0.15189999999999998</v>
      </c>
      <c r="G923" s="24">
        <v>0.7</v>
      </c>
    </row>
    <row r="924" spans="1:9" ht="21.75" customHeight="1" x14ac:dyDescent="0.25">
      <c r="A924" s="42"/>
      <c r="B924" s="43"/>
      <c r="C924" s="45"/>
      <c r="D924" s="8" t="s">
        <v>27</v>
      </c>
      <c r="E924" s="9" t="s">
        <v>31</v>
      </c>
      <c r="F924" s="12">
        <f>G924/H916*I916</f>
        <v>0.26040000000000002</v>
      </c>
      <c r="G924" s="24">
        <v>1.2</v>
      </c>
    </row>
    <row r="925" spans="1:9" ht="73.150000000000006" customHeight="1" x14ac:dyDescent="0.25">
      <c r="A925" s="42"/>
      <c r="B925" s="43"/>
      <c r="C925" s="45"/>
      <c r="D925" s="8" t="s">
        <v>28</v>
      </c>
      <c r="E925" s="9" t="s">
        <v>31</v>
      </c>
      <c r="F925" s="12">
        <f>G925/H916*I916</f>
        <v>0.20918799999999999</v>
      </c>
      <c r="G925" s="33">
        <v>0.96399999999999997</v>
      </c>
    </row>
    <row r="926" spans="1:9" ht="19.149999999999999" customHeight="1" x14ac:dyDescent="0.25">
      <c r="A926" s="42"/>
      <c r="B926" s="43"/>
      <c r="C926" s="45"/>
      <c r="D926" s="8" t="s">
        <v>29</v>
      </c>
      <c r="E926" s="9" t="s">
        <v>31</v>
      </c>
      <c r="F926" s="12">
        <f>G926/H916*I916</f>
        <v>0.24173800000000001</v>
      </c>
      <c r="G926" s="33">
        <v>1.1140000000000001</v>
      </c>
    </row>
    <row r="927" spans="1:9" ht="19.899999999999999" customHeight="1" x14ac:dyDescent="0.25">
      <c r="A927" s="42"/>
      <c r="B927" s="43"/>
      <c r="C927" s="45"/>
      <c r="D927" s="8" t="s">
        <v>26</v>
      </c>
      <c r="E927" s="9" t="s">
        <v>31</v>
      </c>
      <c r="F927" s="12">
        <f>G927/H916*I916</f>
        <v>0.17229800000000001</v>
      </c>
      <c r="G927" s="33">
        <v>0.79400000000000004</v>
      </c>
    </row>
    <row r="928" spans="1:9" ht="34.5" x14ac:dyDescent="0.25">
      <c r="A928" s="42"/>
      <c r="B928" s="43"/>
      <c r="C928" s="45"/>
      <c r="D928" s="8" t="s">
        <v>46</v>
      </c>
      <c r="E928" s="9" t="s">
        <v>31</v>
      </c>
      <c r="F928" s="12">
        <f>G928/H916*I916</f>
        <v>0.25822999999999996</v>
      </c>
      <c r="G928" s="24">
        <v>1.19</v>
      </c>
    </row>
    <row r="929" spans="1:9" ht="34.5" x14ac:dyDescent="0.25">
      <c r="A929" s="42"/>
      <c r="B929" s="43"/>
      <c r="C929" s="45"/>
      <c r="D929" s="8" t="s">
        <v>30</v>
      </c>
      <c r="E929" s="9" t="s">
        <v>31</v>
      </c>
      <c r="F929" s="12">
        <f>G929/H916*I916</f>
        <v>0.14973</v>
      </c>
      <c r="G929" s="24">
        <v>0.69</v>
      </c>
    </row>
    <row r="930" spans="1:9" ht="23.25" x14ac:dyDescent="0.25">
      <c r="A930" s="42"/>
      <c r="B930" s="43"/>
      <c r="C930" s="45"/>
      <c r="D930" s="8" t="s">
        <v>71</v>
      </c>
      <c r="E930" s="9" t="s">
        <v>31</v>
      </c>
      <c r="F930" s="12">
        <f>G930/H916*I916</f>
        <v>0.17143</v>
      </c>
      <c r="G930" s="24">
        <v>0.79</v>
      </c>
    </row>
    <row r="931" spans="1:9" ht="23.25" x14ac:dyDescent="0.25">
      <c r="A931" s="42"/>
      <c r="B931" s="43"/>
      <c r="C931" s="45"/>
      <c r="D931" s="8" t="s">
        <v>70</v>
      </c>
      <c r="E931" s="9" t="s">
        <v>31</v>
      </c>
      <c r="F931" s="12">
        <f>G931/H916*I916</f>
        <v>1.3019999999999999E-2</v>
      </c>
      <c r="G931" s="24">
        <v>0.06</v>
      </c>
    </row>
    <row r="932" spans="1:9" ht="15" customHeight="1" x14ac:dyDescent="0.25">
      <c r="A932" s="42"/>
      <c r="B932" s="43"/>
      <c r="C932" s="45"/>
      <c r="D932" s="3"/>
      <c r="E932" s="3"/>
      <c r="F932" s="13">
        <f>F922+F923+F924+F925+F926+F928+F929+F931+F927+F930</f>
        <v>1.7568319999999999</v>
      </c>
      <c r="G932" s="13">
        <f>G922+G923+G924+G925+G926+G928+G929+G931+G927+G930</f>
        <v>8.0960000000000001</v>
      </c>
    </row>
    <row r="933" spans="1:9" x14ac:dyDescent="0.25">
      <c r="A933" s="42"/>
      <c r="B933" s="43"/>
      <c r="C933" s="45"/>
      <c r="D933" s="46" t="s">
        <v>16</v>
      </c>
      <c r="E933" s="47"/>
      <c r="F933" s="48"/>
    </row>
    <row r="934" spans="1:9" x14ac:dyDescent="0.25">
      <c r="A934" s="42"/>
      <c r="B934" s="43"/>
      <c r="C934" s="45"/>
      <c r="D934" s="49"/>
      <c r="E934" s="50"/>
      <c r="F934" s="51"/>
    </row>
    <row r="935" spans="1:9" ht="23.25" x14ac:dyDescent="0.25">
      <c r="A935" s="42"/>
      <c r="B935" s="43"/>
      <c r="C935" s="45"/>
      <c r="D935" s="8" t="s">
        <v>32</v>
      </c>
      <c r="E935" s="10" t="s">
        <v>31</v>
      </c>
      <c r="F935" s="11">
        <f>G935/H935*I935</f>
        <v>4.9041999999999995E-2</v>
      </c>
      <c r="G935" s="34">
        <v>0.22600000000000001</v>
      </c>
      <c r="H935">
        <v>100</v>
      </c>
      <c r="I935">
        <v>21.7</v>
      </c>
    </row>
    <row r="936" spans="1:9" ht="23.25" x14ac:dyDescent="0.25">
      <c r="A936" s="42"/>
      <c r="B936" s="43"/>
      <c r="C936" s="45"/>
      <c r="D936" s="8" t="s">
        <v>33</v>
      </c>
      <c r="E936" s="10" t="s">
        <v>31</v>
      </c>
      <c r="F936" s="11">
        <f>G936/H935*I935</f>
        <v>4.7740000000000005E-2</v>
      </c>
      <c r="G936">
        <v>0.22</v>
      </c>
    </row>
    <row r="937" spans="1:9" ht="23.25" x14ac:dyDescent="0.25">
      <c r="A937" s="42"/>
      <c r="B937" s="43"/>
      <c r="C937" s="45"/>
      <c r="D937" s="8" t="s">
        <v>47</v>
      </c>
      <c r="E937" s="10" t="s">
        <v>31</v>
      </c>
      <c r="F937" s="11">
        <f>G937/H935*I935</f>
        <v>0.13020000000000001</v>
      </c>
      <c r="G937" s="34">
        <v>0.6</v>
      </c>
    </row>
    <row r="938" spans="1:9" x14ac:dyDescent="0.25">
      <c r="A938" s="42"/>
      <c r="B938" s="43"/>
      <c r="C938" s="45"/>
      <c r="D938" s="3"/>
      <c r="E938" s="3"/>
      <c r="F938" s="13">
        <f>SUM(F935:F937)</f>
        <v>0.22698200000000002</v>
      </c>
    </row>
    <row r="939" spans="1:9" x14ac:dyDescent="0.25">
      <c r="A939" s="42"/>
      <c r="B939" s="43"/>
      <c r="C939" s="45"/>
      <c r="D939" s="61" t="s">
        <v>17</v>
      </c>
      <c r="E939" s="62"/>
      <c r="F939" s="63"/>
    </row>
    <row r="940" spans="1:9" ht="3.6" customHeight="1" x14ac:dyDescent="0.25">
      <c r="A940" s="42"/>
      <c r="B940" s="43"/>
      <c r="C940" s="45"/>
      <c r="D940" s="64"/>
      <c r="E940" s="65"/>
      <c r="F940" s="66"/>
    </row>
    <row r="941" spans="1:9" x14ac:dyDescent="0.25">
      <c r="A941" s="42"/>
      <c r="B941" s="43"/>
      <c r="C941" s="45"/>
      <c r="D941" s="3"/>
      <c r="E941" s="3"/>
      <c r="F941" s="3"/>
    </row>
    <row r="942" spans="1:9" x14ac:dyDescent="0.25">
      <c r="A942" s="42"/>
      <c r="B942" s="43"/>
      <c r="C942" s="45"/>
      <c r="D942" s="58" t="s">
        <v>18</v>
      </c>
      <c r="E942" s="59"/>
      <c r="F942" s="60"/>
    </row>
    <row r="943" spans="1:9" x14ac:dyDescent="0.25">
      <c r="A943" s="42"/>
      <c r="B943" s="43"/>
      <c r="C943" s="45"/>
      <c r="D943" s="3"/>
      <c r="E943" s="3"/>
      <c r="F943" s="3"/>
    </row>
    <row r="944" spans="1:9" ht="15" customHeight="1" x14ac:dyDescent="0.25">
      <c r="A944" s="42"/>
      <c r="B944" s="43"/>
      <c r="C944" s="45"/>
      <c r="D944" s="46" t="s">
        <v>19</v>
      </c>
      <c r="E944" s="47"/>
      <c r="F944" s="48"/>
    </row>
    <row r="945" spans="1:9" x14ac:dyDescent="0.25">
      <c r="A945" s="42"/>
      <c r="B945" s="43"/>
      <c r="C945" s="45"/>
      <c r="D945" s="49"/>
      <c r="E945" s="50"/>
      <c r="F945" s="51"/>
    </row>
    <row r="946" spans="1:9" x14ac:dyDescent="0.25">
      <c r="A946" s="42"/>
      <c r="B946" s="43"/>
      <c r="C946" s="45"/>
      <c r="D946" s="8" t="s">
        <v>48</v>
      </c>
      <c r="E946" s="10" t="s">
        <v>38</v>
      </c>
      <c r="F946" s="11">
        <f>G946/H946*I946</f>
        <v>3.8395979999999996</v>
      </c>
      <c r="G946" s="35">
        <v>17.693999999999999</v>
      </c>
      <c r="H946">
        <v>100</v>
      </c>
      <c r="I946">
        <v>21.7</v>
      </c>
    </row>
    <row r="947" spans="1:9" x14ac:dyDescent="0.25">
      <c r="A947" s="42"/>
      <c r="B947" s="43"/>
      <c r="C947" s="45"/>
      <c r="D947" s="8" t="s">
        <v>49</v>
      </c>
      <c r="E947" s="10" t="s">
        <v>38</v>
      </c>
      <c r="F947" s="11">
        <f>G947/H946*I946</f>
        <v>14.032088</v>
      </c>
      <c r="G947" s="35">
        <v>64.664000000000001</v>
      </c>
    </row>
    <row r="948" spans="1:9" ht="36.6" customHeight="1" x14ac:dyDescent="0.25">
      <c r="A948" s="42"/>
      <c r="B948" s="43"/>
      <c r="C948" s="45"/>
      <c r="D948" s="8" t="s">
        <v>34</v>
      </c>
      <c r="E948" s="10" t="s">
        <v>38</v>
      </c>
      <c r="F948" s="11">
        <f>G948/H946*I946</f>
        <v>1.93417091</v>
      </c>
      <c r="G948" s="35">
        <v>8.9132300000000004</v>
      </c>
    </row>
    <row r="949" spans="1:9" ht="17.45" customHeight="1" x14ac:dyDescent="0.25">
      <c r="A949" s="42"/>
      <c r="B949" s="43"/>
      <c r="C949" s="45"/>
      <c r="D949" s="8" t="s">
        <v>56</v>
      </c>
      <c r="E949" s="10" t="s">
        <v>38</v>
      </c>
      <c r="F949" s="11">
        <f>G949/H946*I946</f>
        <v>2.00508</v>
      </c>
      <c r="G949" s="35">
        <v>9.24</v>
      </c>
    </row>
    <row r="950" spans="1:9" x14ac:dyDescent="0.25">
      <c r="A950" s="42"/>
      <c r="B950" s="43"/>
      <c r="C950" s="45"/>
      <c r="D950" s="8" t="s">
        <v>36</v>
      </c>
      <c r="E950" s="10" t="s">
        <v>38</v>
      </c>
      <c r="F950" s="11">
        <f>G950/H946*I946</f>
        <v>1.9334699999999998</v>
      </c>
      <c r="G950" s="35">
        <v>8.91</v>
      </c>
    </row>
    <row r="951" spans="1:9" x14ac:dyDescent="0.25">
      <c r="A951" s="42"/>
      <c r="B951" s="43"/>
      <c r="C951" s="45"/>
      <c r="D951" s="8" t="s">
        <v>35</v>
      </c>
      <c r="E951" s="10" t="s">
        <v>38</v>
      </c>
      <c r="F951" s="11">
        <f>G951/H946*I946</f>
        <v>7.7338799999999992</v>
      </c>
      <c r="G951" s="35">
        <v>35.64</v>
      </c>
    </row>
    <row r="952" spans="1:9" ht="23.25" x14ac:dyDescent="0.25">
      <c r="A952" s="42"/>
      <c r="B952" s="43"/>
      <c r="C952" s="45"/>
      <c r="D952" s="8" t="s">
        <v>37</v>
      </c>
      <c r="E952" s="10" t="s">
        <v>38</v>
      </c>
      <c r="F952" s="11">
        <f>G952/H946*I946</f>
        <v>12.56864</v>
      </c>
      <c r="G952" s="35">
        <v>57.92</v>
      </c>
    </row>
    <row r="953" spans="1:9" x14ac:dyDescent="0.25">
      <c r="A953" s="42"/>
      <c r="B953" s="43"/>
      <c r="C953" s="45"/>
      <c r="D953" s="10" t="s">
        <v>50</v>
      </c>
      <c r="E953" s="10" t="s">
        <v>38</v>
      </c>
      <c r="F953" s="11">
        <f>G953/H946*I946</f>
        <v>0.48391000000000001</v>
      </c>
      <c r="G953" s="35">
        <v>2.23</v>
      </c>
    </row>
    <row r="954" spans="1:9" ht="18.600000000000001" customHeight="1" x14ac:dyDescent="0.25">
      <c r="A954" s="42"/>
      <c r="B954" s="43"/>
      <c r="C954" s="45"/>
      <c r="D954" s="23" t="s">
        <v>53</v>
      </c>
      <c r="E954" s="10" t="s">
        <v>38</v>
      </c>
      <c r="F954" s="18">
        <f>G954/H946*I946</f>
        <v>0.96782000000000001</v>
      </c>
      <c r="G954" s="35">
        <v>4.46</v>
      </c>
    </row>
    <row r="955" spans="1:9" x14ac:dyDescent="0.25">
      <c r="A955" s="42"/>
      <c r="B955" s="43"/>
      <c r="C955" s="45"/>
      <c r="D955" s="23" t="s">
        <v>57</v>
      </c>
      <c r="E955" s="10" t="s">
        <v>38</v>
      </c>
      <c r="F955" s="18">
        <f>G955/H946*I946</f>
        <v>3.8669399999999996</v>
      </c>
      <c r="G955" s="35">
        <v>17.82</v>
      </c>
    </row>
    <row r="956" spans="1:9" ht="18.600000000000001" customHeight="1" x14ac:dyDescent="0.25">
      <c r="A956" s="42"/>
      <c r="B956" s="43"/>
      <c r="C956" s="45"/>
      <c r="D956" s="23" t="s">
        <v>58</v>
      </c>
      <c r="E956" s="10" t="s">
        <v>38</v>
      </c>
      <c r="F956" s="18">
        <f>G956/H946*I946</f>
        <v>3.3830300000000002</v>
      </c>
      <c r="G956" s="35">
        <v>15.59</v>
      </c>
    </row>
    <row r="957" spans="1:9" ht="16.149999999999999" customHeight="1" x14ac:dyDescent="0.25">
      <c r="A957" s="42"/>
      <c r="B957" s="43"/>
      <c r="C957" s="45"/>
      <c r="D957" s="16"/>
      <c r="E957" s="10"/>
      <c r="F957" s="18">
        <f>SUM(F946:F956)</f>
        <v>52.748626909999999</v>
      </c>
    </row>
    <row r="958" spans="1:9" ht="21" customHeight="1" x14ac:dyDescent="0.25">
      <c r="A958" s="42"/>
      <c r="B958" s="43"/>
      <c r="C958" s="45"/>
      <c r="D958" s="58" t="s">
        <v>20</v>
      </c>
      <c r="E958" s="59"/>
      <c r="F958" s="60"/>
    </row>
    <row r="959" spans="1:9" ht="31.15" customHeight="1" x14ac:dyDescent="0.25">
      <c r="A959" s="42"/>
      <c r="B959" s="43"/>
      <c r="C959" s="45"/>
      <c r="D959" s="8" t="s">
        <v>39</v>
      </c>
      <c r="E959" s="10" t="s">
        <v>44</v>
      </c>
      <c r="F959" s="15">
        <f>G959/H959*I959</f>
        <v>0.43097176500000001</v>
      </c>
      <c r="G959" s="35">
        <v>1.9860450000000001</v>
      </c>
      <c r="H959">
        <v>100</v>
      </c>
      <c r="I959">
        <v>21.7</v>
      </c>
    </row>
    <row r="960" spans="1:9" ht="23.25" x14ac:dyDescent="0.25">
      <c r="A960" s="42"/>
      <c r="B960" s="43"/>
      <c r="C960" s="45"/>
      <c r="D960" s="8" t="s">
        <v>40</v>
      </c>
      <c r="E960" s="10" t="s">
        <v>44</v>
      </c>
      <c r="F960" s="15">
        <f>G960/H959*I959</f>
        <v>0.17056200000000002</v>
      </c>
      <c r="G960" s="33">
        <v>0.78600000000000003</v>
      </c>
    </row>
    <row r="961" spans="1:10" ht="24" customHeight="1" x14ac:dyDescent="0.25">
      <c r="A961" s="42"/>
      <c r="B961" s="43"/>
      <c r="C961" s="45"/>
      <c r="D961" s="8" t="s">
        <v>59</v>
      </c>
      <c r="E961" s="10" t="s">
        <v>44</v>
      </c>
      <c r="F961" s="15">
        <f>G961/H959*I959</f>
        <v>0.13020000000000001</v>
      </c>
      <c r="G961" s="33">
        <v>0.6</v>
      </c>
    </row>
    <row r="962" spans="1:10" ht="19.5" customHeight="1" x14ac:dyDescent="0.25">
      <c r="A962" s="42"/>
      <c r="B962" s="43"/>
      <c r="C962" s="45"/>
      <c r="D962" s="8" t="s">
        <v>41</v>
      </c>
      <c r="E962" s="10" t="s">
        <v>44</v>
      </c>
      <c r="F962" s="12">
        <f>G962/H959*I959</f>
        <v>6.5099999999999993E-3</v>
      </c>
      <c r="G962" s="33">
        <v>0.03</v>
      </c>
    </row>
    <row r="963" spans="1:10" x14ac:dyDescent="0.25">
      <c r="A963" s="42"/>
      <c r="B963" s="43"/>
      <c r="C963" s="45"/>
      <c r="D963" s="8" t="s">
        <v>42</v>
      </c>
      <c r="E963" s="10" t="s">
        <v>44</v>
      </c>
      <c r="F963" s="12">
        <f>G963/H959*I959</f>
        <v>0.87451000000000001</v>
      </c>
      <c r="G963" s="33">
        <v>4.03</v>
      </c>
    </row>
    <row r="964" spans="1:10" ht="23.25" x14ac:dyDescent="0.25">
      <c r="A964" s="42"/>
      <c r="B964" s="43"/>
      <c r="C964" s="45"/>
      <c r="D964" s="8" t="s">
        <v>43</v>
      </c>
      <c r="E964" s="10" t="s">
        <v>44</v>
      </c>
      <c r="F964" s="12">
        <f>G964/H959*I959</f>
        <v>11.1104</v>
      </c>
      <c r="G964" s="33">
        <v>51.2</v>
      </c>
    </row>
    <row r="965" spans="1:10" ht="18" customHeight="1" x14ac:dyDescent="0.25">
      <c r="A965" s="42"/>
      <c r="B965" s="43"/>
      <c r="C965" s="45"/>
      <c r="D965" s="8" t="s">
        <v>54</v>
      </c>
      <c r="E965" s="10" t="s">
        <v>44</v>
      </c>
      <c r="F965" s="12">
        <f>G965/H959*I959</f>
        <v>6.5100000000000005E-2</v>
      </c>
      <c r="G965" s="33">
        <v>0.3</v>
      </c>
    </row>
    <row r="966" spans="1:10" ht="19.5" customHeight="1" x14ac:dyDescent="0.25">
      <c r="A966" s="42"/>
      <c r="B966" s="43"/>
      <c r="C966" s="45"/>
      <c r="D966" s="3"/>
      <c r="E966" s="3"/>
      <c r="F966" s="13">
        <f>SUM(F959:F965)</f>
        <v>12.788253764999999</v>
      </c>
      <c r="G966" s="13">
        <f>SUM(G959:G965)</f>
        <v>58.932045000000002</v>
      </c>
    </row>
    <row r="967" spans="1:10" x14ac:dyDescent="0.25">
      <c r="A967" s="38"/>
      <c r="B967" s="39"/>
      <c r="C967" s="3"/>
      <c r="D967" s="1"/>
      <c r="E967" s="1"/>
      <c r="F967" s="19">
        <f>F920+F932+F938+F957+F966</f>
        <v>81.446018674999991</v>
      </c>
      <c r="G967" s="32">
        <f>F967*J901</f>
        <v>1140244.2614499999</v>
      </c>
    </row>
    <row r="969" spans="1:10" ht="60" x14ac:dyDescent="0.25">
      <c r="A969" s="67" t="s">
        <v>0</v>
      </c>
      <c r="B969" s="68"/>
      <c r="C969" s="6" t="s">
        <v>1</v>
      </c>
      <c r="D969" s="6" t="s">
        <v>2</v>
      </c>
      <c r="E969" s="6" t="s">
        <v>3</v>
      </c>
      <c r="F969" s="7" t="s">
        <v>4</v>
      </c>
      <c r="J969" s="31">
        <v>17748</v>
      </c>
    </row>
    <row r="970" spans="1:10" x14ac:dyDescent="0.25">
      <c r="A970" s="69">
        <v>1</v>
      </c>
      <c r="B970" s="70"/>
      <c r="C970" s="4">
        <v>2</v>
      </c>
      <c r="D970" s="2">
        <v>3</v>
      </c>
      <c r="E970" s="3">
        <v>4</v>
      </c>
      <c r="F970" s="3">
        <v>5</v>
      </c>
    </row>
    <row r="971" spans="1:10" x14ac:dyDescent="0.25">
      <c r="A971" s="40" t="s">
        <v>62</v>
      </c>
      <c r="B971" s="41"/>
      <c r="C971" s="44" t="s">
        <v>88</v>
      </c>
      <c r="D971" s="46" t="s">
        <v>5</v>
      </c>
      <c r="E971" s="47"/>
      <c r="F971" s="48"/>
    </row>
    <row r="972" spans="1:10" x14ac:dyDescent="0.25">
      <c r="A972" s="42"/>
      <c r="B972" s="43"/>
      <c r="C972" s="45"/>
      <c r="D972" s="49"/>
      <c r="E972" s="50"/>
      <c r="F972" s="51"/>
    </row>
    <row r="973" spans="1:10" x14ac:dyDescent="0.25">
      <c r="A973" s="42"/>
      <c r="B973" s="43"/>
      <c r="C973" s="45"/>
      <c r="D973" s="46" t="s">
        <v>6</v>
      </c>
      <c r="E973" s="47"/>
      <c r="F973" s="48"/>
    </row>
    <row r="974" spans="1:10" x14ac:dyDescent="0.25">
      <c r="A974" s="42"/>
      <c r="B974" s="43"/>
      <c r="C974" s="45"/>
      <c r="D974" s="49"/>
      <c r="E974" s="50"/>
      <c r="F974" s="51"/>
    </row>
    <row r="975" spans="1:10" x14ac:dyDescent="0.25">
      <c r="A975" s="42"/>
      <c r="B975" s="43"/>
      <c r="C975" s="45"/>
      <c r="D975" s="5"/>
      <c r="E975" s="5"/>
      <c r="F975" s="1"/>
    </row>
    <row r="976" spans="1:10" x14ac:dyDescent="0.25">
      <c r="A976" s="42"/>
      <c r="B976" s="43"/>
      <c r="C976" s="45"/>
      <c r="D976" s="46" t="s">
        <v>7</v>
      </c>
      <c r="E976" s="47"/>
      <c r="F976" s="48"/>
    </row>
    <row r="977" spans="1:9" x14ac:dyDescent="0.25">
      <c r="A977" s="42"/>
      <c r="B977" s="43"/>
      <c r="C977" s="45"/>
      <c r="D977" s="52"/>
      <c r="E977" s="53"/>
      <c r="F977" s="54"/>
    </row>
    <row r="978" spans="1:9" x14ac:dyDescent="0.25">
      <c r="A978" s="42"/>
      <c r="B978" s="43"/>
      <c r="C978" s="45"/>
      <c r="D978" s="49"/>
      <c r="E978" s="50"/>
      <c r="F978" s="51"/>
    </row>
    <row r="979" spans="1:9" x14ac:dyDescent="0.25">
      <c r="A979" s="42"/>
      <c r="B979" s="43"/>
      <c r="C979" s="45"/>
      <c r="D979" s="3"/>
      <c r="E979" s="3"/>
      <c r="F979" s="3"/>
    </row>
    <row r="980" spans="1:9" x14ac:dyDescent="0.25">
      <c r="A980" s="42"/>
      <c r="B980" s="43"/>
      <c r="C980" s="45"/>
      <c r="D980" s="55" t="s">
        <v>8</v>
      </c>
      <c r="E980" s="56"/>
      <c r="F980" s="57"/>
    </row>
    <row r="981" spans="1:9" x14ac:dyDescent="0.25">
      <c r="A981" s="42"/>
      <c r="B981" s="43"/>
      <c r="C981" s="45"/>
      <c r="D981" s="3"/>
      <c r="E981" s="3"/>
      <c r="F981" s="3"/>
    </row>
    <row r="982" spans="1:9" x14ac:dyDescent="0.25">
      <c r="A982" s="42"/>
      <c r="B982" s="43"/>
      <c r="C982" s="45"/>
      <c r="D982" s="58" t="s">
        <v>9</v>
      </c>
      <c r="E982" s="59"/>
      <c r="F982" s="60"/>
    </row>
    <row r="983" spans="1:9" x14ac:dyDescent="0.25">
      <c r="A983" s="42"/>
      <c r="B983" s="43"/>
      <c r="C983" s="45"/>
      <c r="D983" s="58" t="s">
        <v>10</v>
      </c>
      <c r="E983" s="59"/>
      <c r="F983" s="60"/>
    </row>
    <row r="984" spans="1:9" x14ac:dyDescent="0.25">
      <c r="A984" s="42"/>
      <c r="B984" s="43"/>
      <c r="C984" s="45"/>
      <c r="D984" s="10" t="s">
        <v>11</v>
      </c>
      <c r="E984" s="10" t="s">
        <v>21</v>
      </c>
      <c r="F984" s="11">
        <f>G984/H984*I984</f>
        <v>2.0775579999999998</v>
      </c>
      <c r="G984" s="34">
        <v>9.5739999999999998</v>
      </c>
      <c r="H984">
        <v>100</v>
      </c>
      <c r="I984">
        <v>21.7</v>
      </c>
    </row>
    <row r="985" spans="1:9" x14ac:dyDescent="0.25">
      <c r="A985" s="42"/>
      <c r="B985" s="43"/>
      <c r="C985" s="45"/>
      <c r="D985" s="8" t="s">
        <v>12</v>
      </c>
      <c r="E985" s="10" t="s">
        <v>22</v>
      </c>
      <c r="F985" s="11">
        <f>G985/H984*I984</f>
        <v>10.210718</v>
      </c>
      <c r="G985" s="34">
        <v>47.054000000000002</v>
      </c>
    </row>
    <row r="986" spans="1:9" ht="23.25" x14ac:dyDescent="0.25">
      <c r="A986" s="42"/>
      <c r="B986" s="43"/>
      <c r="C986" s="45"/>
      <c r="D986" s="8" t="s">
        <v>13</v>
      </c>
      <c r="E986" s="10" t="s">
        <v>23</v>
      </c>
      <c r="F986" s="11">
        <f>G986/H984*I984</f>
        <v>0.94047799999999993</v>
      </c>
      <c r="G986" s="34">
        <v>4.3339999999999996</v>
      </c>
    </row>
    <row r="987" spans="1:9" x14ac:dyDescent="0.25">
      <c r="A987" s="42"/>
      <c r="B987" s="43"/>
      <c r="C987" s="45"/>
      <c r="D987" s="10" t="s">
        <v>14</v>
      </c>
      <c r="E987" s="10" t="s">
        <v>23</v>
      </c>
      <c r="F987" s="11">
        <f>G987/H984*I984</f>
        <v>0.69656999999999991</v>
      </c>
      <c r="G987" s="34">
        <v>3.21</v>
      </c>
    </row>
    <row r="988" spans="1:9" x14ac:dyDescent="0.25">
      <c r="A988" s="42"/>
      <c r="B988" s="43"/>
      <c r="C988" s="45"/>
      <c r="D988" s="16"/>
      <c r="E988" s="17"/>
      <c r="F988" s="18">
        <f>SUM(F984:F987)</f>
        <v>13.925324</v>
      </c>
    </row>
    <row r="989" spans="1:9" ht="15" customHeight="1" x14ac:dyDescent="0.25">
      <c r="A989" s="42"/>
      <c r="B989" s="43"/>
      <c r="C989" s="45"/>
      <c r="D989" s="55" t="s">
        <v>15</v>
      </c>
      <c r="E989" s="56"/>
      <c r="F989" s="57"/>
    </row>
    <row r="990" spans="1:9" x14ac:dyDescent="0.25">
      <c r="A990" s="42"/>
      <c r="B990" s="43"/>
      <c r="C990" s="45"/>
      <c r="D990" s="8" t="s">
        <v>24</v>
      </c>
      <c r="E990" s="9" t="s">
        <v>31</v>
      </c>
      <c r="F990" s="14">
        <f>G990/H984*I984</f>
        <v>0.12889799999999998</v>
      </c>
      <c r="G990" s="33">
        <v>0.59399999999999997</v>
      </c>
    </row>
    <row r="991" spans="1:9" ht="37.15" customHeight="1" x14ac:dyDescent="0.25">
      <c r="A991" s="42"/>
      <c r="B991" s="43"/>
      <c r="C991" s="45"/>
      <c r="D991" s="8" t="s">
        <v>25</v>
      </c>
      <c r="E991" s="9" t="s">
        <v>31</v>
      </c>
      <c r="F991" s="14">
        <f>G991/H984*I984</f>
        <v>0.15189999999999998</v>
      </c>
      <c r="G991" s="24">
        <v>0.7</v>
      </c>
    </row>
    <row r="992" spans="1:9" ht="27.75" customHeight="1" x14ac:dyDescent="0.25">
      <c r="A992" s="42"/>
      <c r="B992" s="43"/>
      <c r="C992" s="45"/>
      <c r="D992" s="8" t="s">
        <v>27</v>
      </c>
      <c r="E992" s="9" t="s">
        <v>31</v>
      </c>
      <c r="F992" s="12">
        <f>G992/H984*I984</f>
        <v>0.26040000000000002</v>
      </c>
      <c r="G992" s="24">
        <v>1.2</v>
      </c>
    </row>
    <row r="993" spans="1:9" ht="75" customHeight="1" x14ac:dyDescent="0.25">
      <c r="A993" s="42"/>
      <c r="B993" s="43"/>
      <c r="C993" s="45"/>
      <c r="D993" s="8" t="s">
        <v>28</v>
      </c>
      <c r="E993" s="9" t="s">
        <v>31</v>
      </c>
      <c r="F993" s="12">
        <f>G993/H984*I984</f>
        <v>0.20918799999999999</v>
      </c>
      <c r="G993" s="33">
        <v>0.96399999999999997</v>
      </c>
    </row>
    <row r="994" spans="1:9" ht="23.25" x14ac:dyDescent="0.25">
      <c r="A994" s="42"/>
      <c r="B994" s="43"/>
      <c r="C994" s="45"/>
      <c r="D994" s="8" t="s">
        <v>29</v>
      </c>
      <c r="E994" s="9" t="s">
        <v>31</v>
      </c>
      <c r="F994" s="12">
        <f>G994/H984*I984</f>
        <v>0.24173800000000001</v>
      </c>
      <c r="G994" s="33">
        <v>1.1140000000000001</v>
      </c>
    </row>
    <row r="995" spans="1:9" ht="23.25" x14ac:dyDescent="0.25">
      <c r="A995" s="42"/>
      <c r="B995" s="43"/>
      <c r="C995" s="45"/>
      <c r="D995" s="8" t="s">
        <v>26</v>
      </c>
      <c r="E995" s="9" t="s">
        <v>31</v>
      </c>
      <c r="F995" s="12">
        <f>G995/H984*I984</f>
        <v>0.17229800000000001</v>
      </c>
      <c r="G995" s="33">
        <v>0.79400000000000004</v>
      </c>
    </row>
    <row r="996" spans="1:9" ht="34.5" x14ac:dyDescent="0.25">
      <c r="A996" s="42"/>
      <c r="B996" s="43"/>
      <c r="C996" s="45"/>
      <c r="D996" s="8" t="s">
        <v>46</v>
      </c>
      <c r="E996" s="9" t="s">
        <v>31</v>
      </c>
      <c r="F996" s="12">
        <f>G996/H984*I984</f>
        <v>0.25822999999999996</v>
      </c>
      <c r="G996" s="24">
        <v>1.19</v>
      </c>
    </row>
    <row r="997" spans="1:9" ht="34.5" x14ac:dyDescent="0.25">
      <c r="A997" s="42"/>
      <c r="B997" s="43"/>
      <c r="C997" s="45"/>
      <c r="D997" s="8" t="s">
        <v>30</v>
      </c>
      <c r="E997" s="9" t="s">
        <v>31</v>
      </c>
      <c r="F997" s="12">
        <f>G997/H984*I984</f>
        <v>0.14973</v>
      </c>
      <c r="G997" s="24">
        <v>0.69</v>
      </c>
    </row>
    <row r="998" spans="1:9" ht="23.25" x14ac:dyDescent="0.25">
      <c r="A998" s="42"/>
      <c r="B998" s="43"/>
      <c r="C998" s="45"/>
      <c r="D998" s="8" t="s">
        <v>71</v>
      </c>
      <c r="E998" s="9" t="s">
        <v>31</v>
      </c>
      <c r="F998" s="12">
        <f>G998/H984*I984</f>
        <v>0.17143</v>
      </c>
      <c r="G998" s="24">
        <v>0.79</v>
      </c>
    </row>
    <row r="999" spans="1:9" ht="23.25" x14ac:dyDescent="0.25">
      <c r="A999" s="42"/>
      <c r="B999" s="43"/>
      <c r="C999" s="45"/>
      <c r="D999" s="8" t="s">
        <v>70</v>
      </c>
      <c r="E999" s="9" t="s">
        <v>31</v>
      </c>
      <c r="F999" s="12">
        <f>G999/H984*I984</f>
        <v>1.3019999999999999E-2</v>
      </c>
      <c r="G999" s="24">
        <v>0.06</v>
      </c>
    </row>
    <row r="1000" spans="1:9" ht="15" customHeight="1" x14ac:dyDescent="0.25">
      <c r="A1000" s="42"/>
      <c r="B1000" s="43"/>
      <c r="C1000" s="45"/>
      <c r="D1000" s="3"/>
      <c r="E1000" s="3"/>
      <c r="F1000" s="13">
        <f>F990+F991+F992+F993+F994+F996+F997+F999+F995+F998</f>
        <v>1.7568319999999999</v>
      </c>
      <c r="G1000" s="13">
        <f>G990+G991+G992+G993+G994+G996+G997+G999+G995+G998</f>
        <v>8.0960000000000001</v>
      </c>
    </row>
    <row r="1001" spans="1:9" x14ac:dyDescent="0.25">
      <c r="A1001" s="42"/>
      <c r="B1001" s="43"/>
      <c r="C1001" s="45"/>
      <c r="D1001" s="46" t="s">
        <v>16</v>
      </c>
      <c r="E1001" s="47"/>
      <c r="F1001" s="48"/>
    </row>
    <row r="1002" spans="1:9" x14ac:dyDescent="0.25">
      <c r="A1002" s="42"/>
      <c r="B1002" s="43"/>
      <c r="C1002" s="45"/>
      <c r="D1002" s="49"/>
      <c r="E1002" s="50"/>
      <c r="F1002" s="51"/>
    </row>
    <row r="1003" spans="1:9" ht="23.25" x14ac:dyDescent="0.25">
      <c r="A1003" s="42"/>
      <c r="B1003" s="43"/>
      <c r="C1003" s="45"/>
      <c r="D1003" s="8" t="s">
        <v>32</v>
      </c>
      <c r="E1003" s="10" t="s">
        <v>31</v>
      </c>
      <c r="F1003" s="11">
        <f>G1003/H1003*I1003</f>
        <v>4.9041999999999995E-2</v>
      </c>
      <c r="G1003" s="34">
        <v>0.22600000000000001</v>
      </c>
      <c r="H1003">
        <v>100</v>
      </c>
      <c r="I1003">
        <v>21.7</v>
      </c>
    </row>
    <row r="1004" spans="1:9" ht="23.25" x14ac:dyDescent="0.25">
      <c r="A1004" s="42"/>
      <c r="B1004" s="43"/>
      <c r="C1004" s="45"/>
      <c r="D1004" s="8" t="s">
        <v>33</v>
      </c>
      <c r="E1004" s="10" t="s">
        <v>31</v>
      </c>
      <c r="F1004" s="11">
        <f>G1004/H1003*I1003</f>
        <v>4.7740000000000005E-2</v>
      </c>
      <c r="G1004">
        <v>0.22</v>
      </c>
    </row>
    <row r="1005" spans="1:9" ht="23.25" x14ac:dyDescent="0.25">
      <c r="A1005" s="42"/>
      <c r="B1005" s="43"/>
      <c r="C1005" s="45"/>
      <c r="D1005" s="8" t="s">
        <v>47</v>
      </c>
      <c r="E1005" s="10" t="s">
        <v>31</v>
      </c>
      <c r="F1005" s="11">
        <f>G1005/H1003*I1003</f>
        <v>0.13020000000000001</v>
      </c>
      <c r="G1005" s="34">
        <v>0.6</v>
      </c>
    </row>
    <row r="1006" spans="1:9" x14ac:dyDescent="0.25">
      <c r="A1006" s="42"/>
      <c r="B1006" s="43"/>
      <c r="C1006" s="45"/>
      <c r="D1006" s="3"/>
      <c r="E1006" s="3"/>
      <c r="F1006" s="13">
        <f>SUM(F1003:F1005)</f>
        <v>0.22698200000000002</v>
      </c>
    </row>
    <row r="1007" spans="1:9" x14ac:dyDescent="0.25">
      <c r="A1007" s="42"/>
      <c r="B1007" s="43"/>
      <c r="C1007" s="45"/>
      <c r="D1007" s="61" t="s">
        <v>17</v>
      </c>
      <c r="E1007" s="62"/>
      <c r="F1007" s="63"/>
    </row>
    <row r="1008" spans="1:9" ht="6" customHeight="1" x14ac:dyDescent="0.25">
      <c r="A1008" s="42"/>
      <c r="B1008" s="43"/>
      <c r="C1008" s="45"/>
      <c r="D1008" s="64"/>
      <c r="E1008" s="65"/>
      <c r="F1008" s="66"/>
    </row>
    <row r="1009" spans="1:9" x14ac:dyDescent="0.25">
      <c r="A1009" s="42"/>
      <c r="B1009" s="43"/>
      <c r="C1009" s="45"/>
      <c r="D1009" s="3"/>
      <c r="E1009" s="3"/>
      <c r="F1009" s="3"/>
    </row>
    <row r="1010" spans="1:9" x14ac:dyDescent="0.25">
      <c r="A1010" s="42"/>
      <c r="B1010" s="43"/>
      <c r="C1010" s="45"/>
      <c r="D1010" s="58" t="s">
        <v>18</v>
      </c>
      <c r="E1010" s="59"/>
      <c r="F1010" s="60"/>
    </row>
    <row r="1011" spans="1:9" x14ac:dyDescent="0.25">
      <c r="A1011" s="42"/>
      <c r="B1011" s="43"/>
      <c r="C1011" s="45"/>
      <c r="D1011" s="3"/>
      <c r="E1011" s="3"/>
      <c r="F1011" s="3"/>
    </row>
    <row r="1012" spans="1:9" ht="15" customHeight="1" x14ac:dyDescent="0.25">
      <c r="A1012" s="42"/>
      <c r="B1012" s="43"/>
      <c r="C1012" s="45"/>
      <c r="D1012" s="46" t="s">
        <v>19</v>
      </c>
      <c r="E1012" s="47"/>
      <c r="F1012" s="48"/>
    </row>
    <row r="1013" spans="1:9" x14ac:dyDescent="0.25">
      <c r="A1013" s="42"/>
      <c r="B1013" s="43"/>
      <c r="C1013" s="45"/>
      <c r="D1013" s="49"/>
      <c r="E1013" s="50"/>
      <c r="F1013" s="51"/>
    </row>
    <row r="1014" spans="1:9" x14ac:dyDescent="0.25">
      <c r="A1014" s="42"/>
      <c r="B1014" s="43"/>
      <c r="C1014" s="45"/>
      <c r="D1014" s="8" t="s">
        <v>48</v>
      </c>
      <c r="E1014" s="10" t="s">
        <v>38</v>
      </c>
      <c r="F1014" s="11">
        <f>G1014/H1014*I1014</f>
        <v>3.8395979999999996</v>
      </c>
      <c r="G1014" s="35">
        <v>17.693999999999999</v>
      </c>
      <c r="H1014">
        <v>100</v>
      </c>
      <c r="I1014">
        <v>21.7</v>
      </c>
    </row>
    <row r="1015" spans="1:9" x14ac:dyDescent="0.25">
      <c r="A1015" s="42"/>
      <c r="B1015" s="43"/>
      <c r="C1015" s="45"/>
      <c r="D1015" s="8" t="s">
        <v>49</v>
      </c>
      <c r="E1015" s="10" t="s">
        <v>38</v>
      </c>
      <c r="F1015" s="11">
        <f>G1015/H1014*I1014</f>
        <v>14.032088</v>
      </c>
      <c r="G1015" s="35">
        <v>64.664000000000001</v>
      </c>
    </row>
    <row r="1016" spans="1:9" ht="36" customHeight="1" x14ac:dyDescent="0.25">
      <c r="A1016" s="42"/>
      <c r="B1016" s="43"/>
      <c r="C1016" s="45"/>
      <c r="D1016" s="8" t="s">
        <v>34</v>
      </c>
      <c r="E1016" s="10" t="s">
        <v>38</v>
      </c>
      <c r="F1016" s="11">
        <f>G1016/H1014*I1014</f>
        <v>1.93417091</v>
      </c>
      <c r="G1016" s="35">
        <v>8.9132300000000004</v>
      </c>
    </row>
    <row r="1017" spans="1:9" ht="17.45" customHeight="1" x14ac:dyDescent="0.25">
      <c r="A1017" s="42"/>
      <c r="B1017" s="43"/>
      <c r="C1017" s="45"/>
      <c r="D1017" s="8" t="s">
        <v>56</v>
      </c>
      <c r="E1017" s="10" t="s">
        <v>38</v>
      </c>
      <c r="F1017" s="11">
        <f>G1017/H1014*I1014</f>
        <v>2.00508</v>
      </c>
      <c r="G1017" s="35">
        <v>9.24</v>
      </c>
    </row>
    <row r="1018" spans="1:9" x14ac:dyDescent="0.25">
      <c r="A1018" s="42"/>
      <c r="B1018" s="43"/>
      <c r="C1018" s="45"/>
      <c r="D1018" s="8" t="s">
        <v>36</v>
      </c>
      <c r="E1018" s="10" t="s">
        <v>38</v>
      </c>
      <c r="F1018" s="11">
        <f>G1018/H1014*I1014</f>
        <v>1.9334699999999998</v>
      </c>
      <c r="G1018" s="35">
        <v>8.91</v>
      </c>
    </row>
    <row r="1019" spans="1:9" x14ac:dyDescent="0.25">
      <c r="A1019" s="42"/>
      <c r="B1019" s="43"/>
      <c r="C1019" s="45"/>
      <c r="D1019" s="8" t="s">
        <v>35</v>
      </c>
      <c r="E1019" s="10" t="s">
        <v>38</v>
      </c>
      <c r="F1019" s="11">
        <f>G1019/H1014*I1014</f>
        <v>7.7338799999999992</v>
      </c>
      <c r="G1019" s="35">
        <v>35.64</v>
      </c>
    </row>
    <row r="1020" spans="1:9" ht="23.25" x14ac:dyDescent="0.25">
      <c r="A1020" s="42"/>
      <c r="B1020" s="43"/>
      <c r="C1020" s="45"/>
      <c r="D1020" s="8" t="s">
        <v>37</v>
      </c>
      <c r="E1020" s="10" t="s">
        <v>38</v>
      </c>
      <c r="F1020" s="11">
        <f>G1020/H1014*I1014</f>
        <v>12.56864</v>
      </c>
      <c r="G1020" s="35">
        <v>57.92</v>
      </c>
    </row>
    <row r="1021" spans="1:9" x14ac:dyDescent="0.25">
      <c r="A1021" s="42"/>
      <c r="B1021" s="43"/>
      <c r="C1021" s="45"/>
      <c r="D1021" s="10" t="s">
        <v>50</v>
      </c>
      <c r="E1021" s="10" t="s">
        <v>38</v>
      </c>
      <c r="F1021" s="11">
        <f>G1021/H1014*I1014</f>
        <v>0.48391000000000001</v>
      </c>
      <c r="G1021" s="35">
        <v>2.23</v>
      </c>
    </row>
    <row r="1022" spans="1:9" ht="23.25" x14ac:dyDescent="0.25">
      <c r="A1022" s="42"/>
      <c r="B1022" s="43"/>
      <c r="C1022" s="45"/>
      <c r="D1022" s="23" t="s">
        <v>53</v>
      </c>
      <c r="E1022" s="10" t="s">
        <v>38</v>
      </c>
      <c r="F1022" s="18">
        <f>G1022/H1014*I1014</f>
        <v>0.96782000000000001</v>
      </c>
      <c r="G1022" s="35">
        <v>4.46</v>
      </c>
    </row>
    <row r="1023" spans="1:9" x14ac:dyDescent="0.25">
      <c r="A1023" s="42"/>
      <c r="B1023" s="43"/>
      <c r="C1023" s="45"/>
      <c r="D1023" s="23" t="s">
        <v>57</v>
      </c>
      <c r="E1023" s="10" t="s">
        <v>38</v>
      </c>
      <c r="F1023" s="18">
        <f>G1023/H1014*I1014</f>
        <v>3.8669399999999996</v>
      </c>
      <c r="G1023" s="35">
        <v>17.82</v>
      </c>
    </row>
    <row r="1024" spans="1:9" ht="13.5" customHeight="1" x14ac:dyDescent="0.25">
      <c r="A1024" s="42"/>
      <c r="B1024" s="43"/>
      <c r="C1024" s="45"/>
      <c r="D1024" s="23" t="s">
        <v>58</v>
      </c>
      <c r="E1024" s="10" t="s">
        <v>38</v>
      </c>
      <c r="F1024" s="18">
        <f>G1024/H1014*I1014</f>
        <v>3.3830300000000002</v>
      </c>
      <c r="G1024" s="35">
        <v>15.59</v>
      </c>
    </row>
    <row r="1025" spans="1:10" ht="18.75" customHeight="1" x14ac:dyDescent="0.25">
      <c r="A1025" s="42"/>
      <c r="B1025" s="43"/>
      <c r="C1025" s="45"/>
      <c r="D1025" s="16"/>
      <c r="E1025" s="10"/>
      <c r="F1025" s="18">
        <f>SUM(F1014:F1024)</f>
        <v>52.748626909999999</v>
      </c>
    </row>
    <row r="1026" spans="1:10" ht="18" customHeight="1" x14ac:dyDescent="0.25">
      <c r="A1026" s="42"/>
      <c r="B1026" s="43"/>
      <c r="C1026" s="45"/>
      <c r="D1026" s="58" t="s">
        <v>20</v>
      </c>
      <c r="E1026" s="59"/>
      <c r="F1026" s="60"/>
    </row>
    <row r="1027" spans="1:10" ht="34.5" x14ac:dyDescent="0.25">
      <c r="A1027" s="42"/>
      <c r="B1027" s="43"/>
      <c r="C1027" s="45"/>
      <c r="D1027" s="8" t="s">
        <v>39</v>
      </c>
      <c r="E1027" s="10" t="s">
        <v>44</v>
      </c>
      <c r="F1027" s="15">
        <f>G1027/H1027*I1027</f>
        <v>0.43097111399999999</v>
      </c>
      <c r="G1027" s="35">
        <v>1.9860420000000001</v>
      </c>
      <c r="H1027">
        <v>100</v>
      </c>
      <c r="I1027">
        <v>21.7</v>
      </c>
    </row>
    <row r="1028" spans="1:10" ht="21" customHeight="1" x14ac:dyDescent="0.25">
      <c r="A1028" s="42"/>
      <c r="B1028" s="43"/>
      <c r="C1028" s="45"/>
      <c r="D1028" s="8" t="s">
        <v>40</v>
      </c>
      <c r="E1028" s="10" t="s">
        <v>44</v>
      </c>
      <c r="F1028" s="15">
        <f>G1028/H1027*I1027</f>
        <v>0.17056200000000002</v>
      </c>
      <c r="G1028" s="33">
        <v>0.78600000000000003</v>
      </c>
    </row>
    <row r="1029" spans="1:10" ht="27" customHeight="1" x14ac:dyDescent="0.25">
      <c r="A1029" s="42"/>
      <c r="B1029" s="43"/>
      <c r="C1029" s="45"/>
      <c r="D1029" s="8" t="s">
        <v>59</v>
      </c>
      <c r="E1029" s="10" t="s">
        <v>44</v>
      </c>
      <c r="F1029" s="15">
        <f>G1029/H1027*I1027</f>
        <v>0.13020000000000001</v>
      </c>
      <c r="G1029" s="33">
        <v>0.6</v>
      </c>
    </row>
    <row r="1030" spans="1:10" x14ac:dyDescent="0.25">
      <c r="A1030" s="42"/>
      <c r="B1030" s="43"/>
      <c r="C1030" s="45"/>
      <c r="D1030" s="8" t="s">
        <v>41</v>
      </c>
      <c r="E1030" s="10" t="s">
        <v>44</v>
      </c>
      <c r="F1030" s="12">
        <f>G1030/H1027*I1027</f>
        <v>6.5099999999999993E-3</v>
      </c>
      <c r="G1030" s="33">
        <v>0.03</v>
      </c>
    </row>
    <row r="1031" spans="1:10" x14ac:dyDescent="0.25">
      <c r="A1031" s="42"/>
      <c r="B1031" s="43"/>
      <c r="C1031" s="45"/>
      <c r="D1031" s="8" t="s">
        <v>42</v>
      </c>
      <c r="E1031" s="10" t="s">
        <v>44</v>
      </c>
      <c r="F1031" s="12">
        <f>G1031/H1027*I1027</f>
        <v>0.87451000000000001</v>
      </c>
      <c r="G1031" s="33">
        <v>4.03</v>
      </c>
    </row>
    <row r="1032" spans="1:10" ht="23.25" x14ac:dyDescent="0.25">
      <c r="A1032" s="42"/>
      <c r="B1032" s="43"/>
      <c r="C1032" s="45"/>
      <c r="D1032" s="8" t="s">
        <v>43</v>
      </c>
      <c r="E1032" s="10" t="s">
        <v>44</v>
      </c>
      <c r="F1032" s="12">
        <f>G1032/H1027*I1027</f>
        <v>11.1104</v>
      </c>
      <c r="G1032" s="33">
        <v>51.2</v>
      </c>
    </row>
    <row r="1033" spans="1:10" ht="23.25" x14ac:dyDescent="0.25">
      <c r="A1033" s="42"/>
      <c r="B1033" s="43"/>
      <c r="C1033" s="45"/>
      <c r="D1033" s="8" t="s">
        <v>54</v>
      </c>
      <c r="E1033" s="10" t="s">
        <v>44</v>
      </c>
      <c r="F1033" s="12">
        <f>G1033/H1027*I1027</f>
        <v>6.5100000000000005E-2</v>
      </c>
      <c r="G1033" s="33">
        <v>0.3</v>
      </c>
    </row>
    <row r="1034" spans="1:10" ht="19.5" customHeight="1" x14ac:dyDescent="0.25">
      <c r="A1034" s="42"/>
      <c r="B1034" s="43"/>
      <c r="C1034" s="45"/>
      <c r="D1034" s="3"/>
      <c r="E1034" s="3"/>
      <c r="F1034" s="13">
        <f>SUM(F1027:F1033)</f>
        <v>12.788253114</v>
      </c>
      <c r="G1034" s="13">
        <f>SUM(G1027:G1033)</f>
        <v>58.932042000000003</v>
      </c>
    </row>
    <row r="1035" spans="1:10" x14ac:dyDescent="0.25">
      <c r="A1035" s="38"/>
      <c r="B1035" s="39"/>
      <c r="C1035" s="3"/>
      <c r="D1035" s="1"/>
      <c r="E1035" s="1"/>
      <c r="F1035" s="19">
        <f>F988+F1000+F1006+F1025+F1034</f>
        <v>81.446018023999997</v>
      </c>
      <c r="G1035" s="32">
        <f>F1035*J969</f>
        <v>1445503.927889952</v>
      </c>
    </row>
    <row r="1037" spans="1:10" ht="60" x14ac:dyDescent="0.25">
      <c r="A1037" s="67" t="s">
        <v>0</v>
      </c>
      <c r="B1037" s="68"/>
      <c r="C1037" s="6" t="s">
        <v>1</v>
      </c>
      <c r="D1037" s="6" t="s">
        <v>2</v>
      </c>
      <c r="E1037" s="6" t="s">
        <v>3</v>
      </c>
      <c r="F1037" s="7" t="s">
        <v>4</v>
      </c>
      <c r="J1037" s="31">
        <v>8400</v>
      </c>
    </row>
    <row r="1038" spans="1:10" x14ac:dyDescent="0.25">
      <c r="A1038" s="69">
        <v>1</v>
      </c>
      <c r="B1038" s="70"/>
      <c r="C1038" s="4">
        <v>2</v>
      </c>
      <c r="D1038" s="2">
        <v>3</v>
      </c>
      <c r="E1038" s="3">
        <v>4</v>
      </c>
      <c r="F1038" s="3">
        <v>5</v>
      </c>
    </row>
    <row r="1039" spans="1:10" x14ac:dyDescent="0.25">
      <c r="A1039" s="40" t="s">
        <v>62</v>
      </c>
      <c r="B1039" s="41"/>
      <c r="C1039" s="44" t="s">
        <v>89</v>
      </c>
      <c r="D1039" s="46" t="s">
        <v>5</v>
      </c>
      <c r="E1039" s="47"/>
      <c r="F1039" s="48"/>
    </row>
    <row r="1040" spans="1:10" x14ac:dyDescent="0.25">
      <c r="A1040" s="42"/>
      <c r="B1040" s="43"/>
      <c r="C1040" s="45"/>
      <c r="D1040" s="49"/>
      <c r="E1040" s="50"/>
      <c r="F1040" s="51"/>
    </row>
    <row r="1041" spans="1:9" x14ac:dyDescent="0.25">
      <c r="A1041" s="42"/>
      <c r="B1041" s="43"/>
      <c r="C1041" s="45"/>
      <c r="D1041" s="46" t="s">
        <v>6</v>
      </c>
      <c r="E1041" s="47"/>
      <c r="F1041" s="48"/>
    </row>
    <row r="1042" spans="1:9" x14ac:dyDescent="0.25">
      <c r="A1042" s="42"/>
      <c r="B1042" s="43"/>
      <c r="C1042" s="45"/>
      <c r="D1042" s="49"/>
      <c r="E1042" s="50"/>
      <c r="F1042" s="51"/>
    </row>
    <row r="1043" spans="1:9" x14ac:dyDescent="0.25">
      <c r="A1043" s="42"/>
      <c r="B1043" s="43"/>
      <c r="C1043" s="45"/>
      <c r="D1043" s="5"/>
      <c r="E1043" s="5"/>
      <c r="F1043" s="1"/>
    </row>
    <row r="1044" spans="1:9" x14ac:dyDescent="0.25">
      <c r="A1044" s="42"/>
      <c r="B1044" s="43"/>
      <c r="C1044" s="45"/>
      <c r="D1044" s="46" t="s">
        <v>7</v>
      </c>
      <c r="E1044" s="47"/>
      <c r="F1044" s="48"/>
    </row>
    <row r="1045" spans="1:9" x14ac:dyDescent="0.25">
      <c r="A1045" s="42"/>
      <c r="B1045" s="43"/>
      <c r="C1045" s="45"/>
      <c r="D1045" s="52"/>
      <c r="E1045" s="53"/>
      <c r="F1045" s="54"/>
    </row>
    <row r="1046" spans="1:9" x14ac:dyDescent="0.25">
      <c r="A1046" s="42"/>
      <c r="B1046" s="43"/>
      <c r="C1046" s="45"/>
      <c r="D1046" s="49"/>
      <c r="E1046" s="50"/>
      <c r="F1046" s="51"/>
    </row>
    <row r="1047" spans="1:9" x14ac:dyDescent="0.25">
      <c r="A1047" s="42"/>
      <c r="B1047" s="43"/>
      <c r="C1047" s="45"/>
      <c r="D1047" s="3"/>
      <c r="E1047" s="3"/>
      <c r="F1047" s="3"/>
    </row>
    <row r="1048" spans="1:9" x14ac:dyDescent="0.25">
      <c r="A1048" s="42"/>
      <c r="B1048" s="43"/>
      <c r="C1048" s="45"/>
      <c r="D1048" s="55" t="s">
        <v>8</v>
      </c>
      <c r="E1048" s="56"/>
      <c r="F1048" s="57"/>
    </row>
    <row r="1049" spans="1:9" x14ac:dyDescent="0.25">
      <c r="A1049" s="42"/>
      <c r="B1049" s="43"/>
      <c r="C1049" s="45"/>
      <c r="D1049" s="3"/>
      <c r="E1049" s="3"/>
      <c r="F1049" s="3"/>
    </row>
    <row r="1050" spans="1:9" x14ac:dyDescent="0.25">
      <c r="A1050" s="42"/>
      <c r="B1050" s="43"/>
      <c r="C1050" s="45"/>
      <c r="D1050" s="58" t="s">
        <v>9</v>
      </c>
      <c r="E1050" s="59"/>
      <c r="F1050" s="60"/>
    </row>
    <row r="1051" spans="1:9" x14ac:dyDescent="0.25">
      <c r="A1051" s="42"/>
      <c r="B1051" s="43"/>
      <c r="C1051" s="45"/>
      <c r="D1051" s="58" t="s">
        <v>10</v>
      </c>
      <c r="E1051" s="59"/>
      <c r="F1051" s="60"/>
    </row>
    <row r="1052" spans="1:9" x14ac:dyDescent="0.25">
      <c r="A1052" s="42"/>
      <c r="B1052" s="43"/>
      <c r="C1052" s="45"/>
      <c r="D1052" s="10" t="s">
        <v>11</v>
      </c>
      <c r="E1052" s="10" t="s">
        <v>21</v>
      </c>
      <c r="F1052" s="11">
        <f>G1052/H1052*I1052</f>
        <v>2.0775579999999998</v>
      </c>
      <c r="G1052" s="34">
        <v>9.5739999999999998</v>
      </c>
      <c r="H1052">
        <v>100</v>
      </c>
      <c r="I1052">
        <v>21.7</v>
      </c>
    </row>
    <row r="1053" spans="1:9" x14ac:dyDescent="0.25">
      <c r="A1053" s="42"/>
      <c r="B1053" s="43"/>
      <c r="C1053" s="45"/>
      <c r="D1053" s="8" t="s">
        <v>12</v>
      </c>
      <c r="E1053" s="10" t="s">
        <v>22</v>
      </c>
      <c r="F1053" s="11">
        <f>G1053/H1052*I1052</f>
        <v>10.210718</v>
      </c>
      <c r="G1053" s="34">
        <v>47.054000000000002</v>
      </c>
    </row>
    <row r="1054" spans="1:9" ht="23.25" x14ac:dyDescent="0.25">
      <c r="A1054" s="42"/>
      <c r="B1054" s="43"/>
      <c r="C1054" s="45"/>
      <c r="D1054" s="8" t="s">
        <v>13</v>
      </c>
      <c r="E1054" s="10" t="s">
        <v>23</v>
      </c>
      <c r="F1054" s="11">
        <f>G1054/H1052*I1052</f>
        <v>0.94047799999999993</v>
      </c>
      <c r="G1054" s="34">
        <v>4.3339999999999996</v>
      </c>
    </row>
    <row r="1055" spans="1:9" x14ac:dyDescent="0.25">
      <c r="A1055" s="42"/>
      <c r="B1055" s="43"/>
      <c r="C1055" s="45"/>
      <c r="D1055" s="10" t="s">
        <v>14</v>
      </c>
      <c r="E1055" s="10" t="s">
        <v>23</v>
      </c>
      <c r="F1055" s="11">
        <f>G1055/H1052*I1052</f>
        <v>0.69656999999999991</v>
      </c>
      <c r="G1055" s="34">
        <v>3.21</v>
      </c>
    </row>
    <row r="1056" spans="1:9" x14ac:dyDescent="0.25">
      <c r="A1056" s="42"/>
      <c r="B1056" s="43"/>
      <c r="C1056" s="45"/>
      <c r="D1056" s="16"/>
      <c r="E1056" s="17"/>
      <c r="F1056" s="18">
        <f>SUM(F1052:F1055)</f>
        <v>13.925324</v>
      </c>
    </row>
    <row r="1057" spans="1:9" x14ac:dyDescent="0.25">
      <c r="A1057" s="42"/>
      <c r="B1057" s="43"/>
      <c r="C1057" s="45"/>
      <c r="D1057" s="55" t="s">
        <v>15</v>
      </c>
      <c r="E1057" s="56"/>
      <c r="F1057" s="57"/>
    </row>
    <row r="1058" spans="1:9" x14ac:dyDescent="0.25">
      <c r="A1058" s="42"/>
      <c r="B1058" s="43"/>
      <c r="C1058" s="45"/>
      <c r="D1058" s="8" t="s">
        <v>24</v>
      </c>
      <c r="E1058" s="9" t="s">
        <v>31</v>
      </c>
      <c r="F1058" s="14">
        <f>G1058/H1052*I1052</f>
        <v>0.12889799999999998</v>
      </c>
      <c r="G1058" s="33">
        <v>0.59399999999999997</v>
      </c>
    </row>
    <row r="1059" spans="1:9" ht="33.6" customHeight="1" x14ac:dyDescent="0.25">
      <c r="A1059" s="42"/>
      <c r="B1059" s="43"/>
      <c r="C1059" s="45"/>
      <c r="D1059" s="8" t="s">
        <v>25</v>
      </c>
      <c r="E1059" s="9" t="s">
        <v>31</v>
      </c>
      <c r="F1059" s="14">
        <f>G1059/H1052*I1052</f>
        <v>0.15189999999999998</v>
      </c>
      <c r="G1059" s="24">
        <v>0.7</v>
      </c>
    </row>
    <row r="1060" spans="1:9" ht="23.25" x14ac:dyDescent="0.25">
      <c r="A1060" s="42"/>
      <c r="B1060" s="43"/>
      <c r="C1060" s="45"/>
      <c r="D1060" s="8" t="s">
        <v>27</v>
      </c>
      <c r="E1060" s="9" t="s">
        <v>31</v>
      </c>
      <c r="F1060" s="12">
        <f>G1060/H1052*I1052</f>
        <v>0.26040000000000002</v>
      </c>
      <c r="G1060" s="24">
        <v>1.2</v>
      </c>
    </row>
    <row r="1061" spans="1:9" ht="75" customHeight="1" x14ac:dyDescent="0.25">
      <c r="A1061" s="42"/>
      <c r="B1061" s="43"/>
      <c r="C1061" s="45"/>
      <c r="D1061" s="8" t="s">
        <v>28</v>
      </c>
      <c r="E1061" s="9" t="s">
        <v>31</v>
      </c>
      <c r="F1061" s="12">
        <f>G1061/H1052*I1052</f>
        <v>0.20918799999999999</v>
      </c>
      <c r="G1061" s="33">
        <v>0.96399999999999997</v>
      </c>
    </row>
    <row r="1062" spans="1:9" ht="23.25" x14ac:dyDescent="0.25">
      <c r="A1062" s="42"/>
      <c r="B1062" s="43"/>
      <c r="C1062" s="45"/>
      <c r="D1062" s="8" t="s">
        <v>29</v>
      </c>
      <c r="E1062" s="9" t="s">
        <v>31</v>
      </c>
      <c r="F1062" s="12">
        <f>G1062/H1052*I1052</f>
        <v>0.24173800000000001</v>
      </c>
      <c r="G1062" s="33">
        <v>1.1140000000000001</v>
      </c>
    </row>
    <row r="1063" spans="1:9" ht="23.25" x14ac:dyDescent="0.25">
      <c r="A1063" s="42"/>
      <c r="B1063" s="43"/>
      <c r="C1063" s="45"/>
      <c r="D1063" s="8" t="s">
        <v>26</v>
      </c>
      <c r="E1063" s="9" t="s">
        <v>31</v>
      </c>
      <c r="F1063" s="12">
        <f>G1063/H1052*I1052</f>
        <v>0.17229800000000001</v>
      </c>
      <c r="G1063" s="33">
        <v>0.79400000000000004</v>
      </c>
    </row>
    <row r="1064" spans="1:9" ht="34.5" x14ac:dyDescent="0.25">
      <c r="A1064" s="42"/>
      <c r="B1064" s="43"/>
      <c r="C1064" s="45"/>
      <c r="D1064" s="8" t="s">
        <v>46</v>
      </c>
      <c r="E1064" s="9" t="s">
        <v>31</v>
      </c>
      <c r="F1064" s="12">
        <f>G1064/H1052*I1052</f>
        <v>0.25822999999999996</v>
      </c>
      <c r="G1064" s="24">
        <v>1.19</v>
      </c>
    </row>
    <row r="1065" spans="1:9" ht="34.5" x14ac:dyDescent="0.25">
      <c r="A1065" s="42"/>
      <c r="B1065" s="43"/>
      <c r="C1065" s="45"/>
      <c r="D1065" s="8" t="s">
        <v>30</v>
      </c>
      <c r="E1065" s="9" t="s">
        <v>31</v>
      </c>
      <c r="F1065" s="12">
        <f>G1065/H1052*I1052</f>
        <v>0.14973</v>
      </c>
      <c r="G1065" s="24">
        <v>0.69</v>
      </c>
    </row>
    <row r="1066" spans="1:9" ht="23.25" x14ac:dyDescent="0.25">
      <c r="A1066" s="42"/>
      <c r="B1066" s="43"/>
      <c r="C1066" s="45"/>
      <c r="D1066" s="8" t="s">
        <v>71</v>
      </c>
      <c r="E1066" s="9" t="s">
        <v>31</v>
      </c>
      <c r="F1066" s="12">
        <f>G1066/H1052*I1052</f>
        <v>0.17143</v>
      </c>
      <c r="G1066" s="24">
        <v>0.79</v>
      </c>
    </row>
    <row r="1067" spans="1:9" ht="23.25" x14ac:dyDescent="0.25">
      <c r="A1067" s="42"/>
      <c r="B1067" s="43"/>
      <c r="C1067" s="45"/>
      <c r="D1067" s="8" t="s">
        <v>70</v>
      </c>
      <c r="E1067" s="9" t="s">
        <v>31</v>
      </c>
      <c r="F1067" s="12">
        <f>G1067/H1052*I1052</f>
        <v>1.3019999999999999E-2</v>
      </c>
      <c r="G1067" s="24">
        <v>0.06</v>
      </c>
    </row>
    <row r="1068" spans="1:9" x14ac:dyDescent="0.25">
      <c r="A1068" s="42"/>
      <c r="B1068" s="43"/>
      <c r="C1068" s="45"/>
      <c r="D1068" s="3"/>
      <c r="E1068" s="3"/>
      <c r="F1068" s="13">
        <f>F1058+F1059+F1060+F1061+F1062+F1064+F1065+F1067+F1063+F1066</f>
        <v>1.7568319999999999</v>
      </c>
      <c r="G1068" s="13">
        <f>G1058+G1059+G1060+G1061+G1062+G1064+G1065+G1067+G1063+G1066</f>
        <v>8.0960000000000001</v>
      </c>
    </row>
    <row r="1069" spans="1:9" x14ac:dyDescent="0.25">
      <c r="A1069" s="42"/>
      <c r="B1069" s="43"/>
      <c r="C1069" s="45"/>
      <c r="D1069" s="46" t="s">
        <v>16</v>
      </c>
      <c r="E1069" s="47"/>
      <c r="F1069" s="48"/>
    </row>
    <row r="1070" spans="1:9" x14ac:dyDescent="0.25">
      <c r="A1070" s="42"/>
      <c r="B1070" s="43"/>
      <c r="C1070" s="45"/>
      <c r="D1070" s="49"/>
      <c r="E1070" s="50"/>
      <c r="F1070" s="51"/>
    </row>
    <row r="1071" spans="1:9" ht="23.25" x14ac:dyDescent="0.25">
      <c r="A1071" s="42"/>
      <c r="B1071" s="43"/>
      <c r="C1071" s="45"/>
      <c r="D1071" s="8" t="s">
        <v>32</v>
      </c>
      <c r="E1071" s="10" t="s">
        <v>31</v>
      </c>
      <c r="F1071" s="11">
        <f>G1071/H1071*I1071</f>
        <v>4.9041999999999995E-2</v>
      </c>
      <c r="G1071" s="34">
        <v>0.22600000000000001</v>
      </c>
      <c r="H1071">
        <v>100</v>
      </c>
      <c r="I1071">
        <v>21.7</v>
      </c>
    </row>
    <row r="1072" spans="1:9" ht="23.25" x14ac:dyDescent="0.25">
      <c r="A1072" s="42"/>
      <c r="B1072" s="43"/>
      <c r="C1072" s="45"/>
      <c r="D1072" s="8" t="s">
        <v>33</v>
      </c>
      <c r="E1072" s="10" t="s">
        <v>31</v>
      </c>
      <c r="F1072" s="11">
        <f>G1072/H1071*I1071</f>
        <v>4.7740000000000005E-2</v>
      </c>
      <c r="G1072">
        <v>0.22</v>
      </c>
    </row>
    <row r="1073" spans="1:9" ht="23.25" x14ac:dyDescent="0.25">
      <c r="A1073" s="42"/>
      <c r="B1073" s="43"/>
      <c r="C1073" s="45"/>
      <c r="D1073" s="8" t="s">
        <v>47</v>
      </c>
      <c r="E1073" s="10" t="s">
        <v>31</v>
      </c>
      <c r="F1073" s="11">
        <f>G1073/H1071*I1071</f>
        <v>0.13020000000000001</v>
      </c>
      <c r="G1073" s="34">
        <v>0.6</v>
      </c>
    </row>
    <row r="1074" spans="1:9" x14ac:dyDescent="0.25">
      <c r="A1074" s="42"/>
      <c r="B1074" s="43"/>
      <c r="C1074" s="45"/>
      <c r="D1074" s="3"/>
      <c r="E1074" s="3"/>
      <c r="F1074" s="13">
        <f>SUM(F1071:F1073)</f>
        <v>0.22698200000000002</v>
      </c>
    </row>
    <row r="1075" spans="1:9" ht="5.45" customHeight="1" x14ac:dyDescent="0.25">
      <c r="A1075" s="42"/>
      <c r="B1075" s="43"/>
      <c r="C1075" s="45"/>
      <c r="D1075" s="61" t="s">
        <v>17</v>
      </c>
      <c r="E1075" s="62"/>
      <c r="F1075" s="63"/>
    </row>
    <row r="1076" spans="1:9" ht="11.45" customHeight="1" x14ac:dyDescent="0.25">
      <c r="A1076" s="42"/>
      <c r="B1076" s="43"/>
      <c r="C1076" s="45"/>
      <c r="D1076" s="64"/>
      <c r="E1076" s="65"/>
      <c r="F1076" s="66"/>
    </row>
    <row r="1077" spans="1:9" x14ac:dyDescent="0.25">
      <c r="A1077" s="42"/>
      <c r="B1077" s="43"/>
      <c r="C1077" s="45"/>
      <c r="D1077" s="3"/>
      <c r="E1077" s="3"/>
      <c r="F1077" s="3"/>
    </row>
    <row r="1078" spans="1:9" x14ac:dyDescent="0.25">
      <c r="A1078" s="42"/>
      <c r="B1078" s="43"/>
      <c r="C1078" s="45"/>
      <c r="D1078" s="58" t="s">
        <v>18</v>
      </c>
      <c r="E1078" s="59"/>
      <c r="F1078" s="60"/>
    </row>
    <row r="1079" spans="1:9" x14ac:dyDescent="0.25">
      <c r="A1079" s="42"/>
      <c r="B1079" s="43"/>
      <c r="C1079" s="45"/>
      <c r="D1079" s="3"/>
      <c r="E1079" s="3"/>
      <c r="F1079" s="3"/>
    </row>
    <row r="1080" spans="1:9" x14ac:dyDescent="0.25">
      <c r="A1080" s="42"/>
      <c r="B1080" s="43"/>
      <c r="C1080" s="45"/>
      <c r="D1080" s="46" t="s">
        <v>19</v>
      </c>
      <c r="E1080" s="47"/>
      <c r="F1080" s="48"/>
    </row>
    <row r="1081" spans="1:9" x14ac:dyDescent="0.25">
      <c r="A1081" s="42"/>
      <c r="B1081" s="43"/>
      <c r="C1081" s="45"/>
      <c r="D1081" s="49"/>
      <c r="E1081" s="50"/>
      <c r="F1081" s="51"/>
    </row>
    <row r="1082" spans="1:9" x14ac:dyDescent="0.25">
      <c r="A1082" s="42"/>
      <c r="B1082" s="43"/>
      <c r="C1082" s="45"/>
      <c r="D1082" s="8" t="s">
        <v>48</v>
      </c>
      <c r="E1082" s="10" t="s">
        <v>38</v>
      </c>
      <c r="F1082" s="11">
        <f>G1082/H1082*I1082</f>
        <v>3.8395979999999996</v>
      </c>
      <c r="G1082" s="35">
        <v>17.693999999999999</v>
      </c>
      <c r="H1082">
        <v>100</v>
      </c>
      <c r="I1082">
        <v>21.7</v>
      </c>
    </row>
    <row r="1083" spans="1:9" x14ac:dyDescent="0.25">
      <c r="A1083" s="42"/>
      <c r="B1083" s="43"/>
      <c r="C1083" s="45"/>
      <c r="D1083" s="8" t="s">
        <v>49</v>
      </c>
      <c r="E1083" s="10" t="s">
        <v>38</v>
      </c>
      <c r="F1083" s="11">
        <f>G1083/H1082*I1082</f>
        <v>14.032088</v>
      </c>
      <c r="G1083" s="35">
        <v>64.664000000000001</v>
      </c>
    </row>
    <row r="1084" spans="1:9" ht="33" customHeight="1" x14ac:dyDescent="0.25">
      <c r="A1084" s="42"/>
      <c r="B1084" s="43"/>
      <c r="C1084" s="45"/>
      <c r="D1084" s="8" t="s">
        <v>34</v>
      </c>
      <c r="E1084" s="10" t="s">
        <v>38</v>
      </c>
      <c r="F1084" s="11">
        <f>G1084/H1082*I1082</f>
        <v>1.93417091</v>
      </c>
      <c r="G1084" s="35">
        <v>8.9132300000000004</v>
      </c>
    </row>
    <row r="1085" spans="1:9" ht="23.25" x14ac:dyDescent="0.25">
      <c r="A1085" s="42"/>
      <c r="B1085" s="43"/>
      <c r="C1085" s="45"/>
      <c r="D1085" s="8" t="s">
        <v>56</v>
      </c>
      <c r="E1085" s="10" t="s">
        <v>38</v>
      </c>
      <c r="F1085" s="11">
        <f>G1085/H1082*I1082</f>
        <v>2.00508</v>
      </c>
      <c r="G1085" s="35">
        <v>9.24</v>
      </c>
    </row>
    <row r="1086" spans="1:9" x14ac:dyDescent="0.25">
      <c r="A1086" s="42"/>
      <c r="B1086" s="43"/>
      <c r="C1086" s="45"/>
      <c r="D1086" s="8" t="s">
        <v>36</v>
      </c>
      <c r="E1086" s="10" t="s">
        <v>38</v>
      </c>
      <c r="F1086" s="11">
        <f>G1086/H1082*I1082</f>
        <v>1.9334699999999998</v>
      </c>
      <c r="G1086" s="35">
        <v>8.91</v>
      </c>
    </row>
    <row r="1087" spans="1:9" x14ac:dyDescent="0.25">
      <c r="A1087" s="42"/>
      <c r="B1087" s="43"/>
      <c r="C1087" s="45"/>
      <c r="D1087" s="8" t="s">
        <v>35</v>
      </c>
      <c r="E1087" s="10" t="s">
        <v>38</v>
      </c>
      <c r="F1087" s="11">
        <f>G1087/H1082*I1082</f>
        <v>7.7338799999999992</v>
      </c>
      <c r="G1087" s="35">
        <v>35.64</v>
      </c>
    </row>
    <row r="1088" spans="1:9" ht="23.25" x14ac:dyDescent="0.25">
      <c r="A1088" s="42"/>
      <c r="B1088" s="43"/>
      <c r="C1088" s="45"/>
      <c r="D1088" s="8" t="s">
        <v>37</v>
      </c>
      <c r="E1088" s="10" t="s">
        <v>38</v>
      </c>
      <c r="F1088" s="11">
        <f>G1088/H1082*I1082</f>
        <v>12.56864</v>
      </c>
      <c r="G1088" s="35">
        <v>57.92</v>
      </c>
    </row>
    <row r="1089" spans="1:9" x14ac:dyDescent="0.25">
      <c r="A1089" s="42"/>
      <c r="B1089" s="43"/>
      <c r="C1089" s="45"/>
      <c r="D1089" s="10" t="s">
        <v>50</v>
      </c>
      <c r="E1089" s="10" t="s">
        <v>38</v>
      </c>
      <c r="F1089" s="11">
        <f>G1089/H1082*I1082</f>
        <v>0.48391000000000001</v>
      </c>
      <c r="G1089" s="35">
        <v>2.23</v>
      </c>
    </row>
    <row r="1090" spans="1:9" ht="18.600000000000001" customHeight="1" x14ac:dyDescent="0.25">
      <c r="A1090" s="42"/>
      <c r="B1090" s="43"/>
      <c r="C1090" s="45"/>
      <c r="D1090" s="23" t="s">
        <v>53</v>
      </c>
      <c r="E1090" s="10" t="s">
        <v>38</v>
      </c>
      <c r="F1090" s="18">
        <f>G1090/H1082*I1082</f>
        <v>0.96782000000000001</v>
      </c>
      <c r="G1090" s="35">
        <v>4.46</v>
      </c>
    </row>
    <row r="1091" spans="1:9" x14ac:dyDescent="0.25">
      <c r="A1091" s="42"/>
      <c r="B1091" s="43"/>
      <c r="C1091" s="45"/>
      <c r="D1091" s="23" t="s">
        <v>57</v>
      </c>
      <c r="E1091" s="10" t="s">
        <v>38</v>
      </c>
      <c r="F1091" s="18">
        <f>G1091/H1082*I1082</f>
        <v>3.8669399999999996</v>
      </c>
      <c r="G1091" s="35">
        <v>17.82</v>
      </c>
    </row>
    <row r="1092" spans="1:9" x14ac:dyDescent="0.25">
      <c r="A1092" s="42"/>
      <c r="B1092" s="43"/>
      <c r="C1092" s="45"/>
      <c r="D1092" s="23" t="s">
        <v>58</v>
      </c>
      <c r="E1092" s="10" t="s">
        <v>38</v>
      </c>
      <c r="F1092" s="18">
        <f>G1092/H1082*I1082</f>
        <v>3.3830300000000002</v>
      </c>
      <c r="G1092" s="35">
        <v>15.59</v>
      </c>
    </row>
    <row r="1093" spans="1:9" x14ac:dyDescent="0.25">
      <c r="A1093" s="42"/>
      <c r="B1093" s="43"/>
      <c r="C1093" s="45"/>
      <c r="D1093" s="16"/>
      <c r="E1093" s="10"/>
      <c r="F1093" s="18">
        <f>SUM(F1082:F1092)</f>
        <v>52.748626909999999</v>
      </c>
    </row>
    <row r="1094" spans="1:9" x14ac:dyDescent="0.25">
      <c r="A1094" s="42"/>
      <c r="B1094" s="43"/>
      <c r="C1094" s="45"/>
      <c r="D1094" s="58" t="s">
        <v>20</v>
      </c>
      <c r="E1094" s="59"/>
      <c r="F1094" s="60"/>
    </row>
    <row r="1095" spans="1:9" ht="34.5" x14ac:dyDescent="0.25">
      <c r="A1095" s="42"/>
      <c r="B1095" s="43"/>
      <c r="C1095" s="45"/>
      <c r="D1095" s="8" t="s">
        <v>39</v>
      </c>
      <c r="E1095" s="10" t="s">
        <v>44</v>
      </c>
      <c r="F1095" s="15">
        <f>G1095/H1095*I1095</f>
        <v>0.43097111399999999</v>
      </c>
      <c r="G1095" s="35">
        <v>1.9860420000000001</v>
      </c>
      <c r="H1095">
        <v>100</v>
      </c>
      <c r="I1095">
        <v>21.7</v>
      </c>
    </row>
    <row r="1096" spans="1:9" ht="23.25" x14ac:dyDescent="0.25">
      <c r="A1096" s="42"/>
      <c r="B1096" s="43"/>
      <c r="C1096" s="45"/>
      <c r="D1096" s="8" t="s">
        <v>40</v>
      </c>
      <c r="E1096" s="10" t="s">
        <v>44</v>
      </c>
      <c r="F1096" s="15">
        <f>G1096/H1095*I1095</f>
        <v>0.17056200000000002</v>
      </c>
      <c r="G1096" s="33">
        <v>0.78600000000000003</v>
      </c>
    </row>
    <row r="1097" spans="1:9" ht="34.5" x14ac:dyDescent="0.25">
      <c r="A1097" s="42"/>
      <c r="B1097" s="43"/>
      <c r="C1097" s="45"/>
      <c r="D1097" s="8" t="s">
        <v>59</v>
      </c>
      <c r="E1097" s="10" t="s">
        <v>44</v>
      </c>
      <c r="F1097" s="15">
        <f>G1097/H1095*I1095</f>
        <v>0.13020000000000001</v>
      </c>
      <c r="G1097" s="33">
        <v>0.6</v>
      </c>
    </row>
    <row r="1098" spans="1:9" x14ac:dyDescent="0.25">
      <c r="A1098" s="42"/>
      <c r="B1098" s="43"/>
      <c r="C1098" s="45"/>
      <c r="D1098" s="8" t="s">
        <v>41</v>
      </c>
      <c r="E1098" s="10" t="s">
        <v>44</v>
      </c>
      <c r="F1098" s="12">
        <f>G1098/H1095*I1095</f>
        <v>6.5099999999999993E-3</v>
      </c>
      <c r="G1098" s="33">
        <v>0.03</v>
      </c>
    </row>
    <row r="1099" spans="1:9" x14ac:dyDescent="0.25">
      <c r="A1099" s="42"/>
      <c r="B1099" s="43"/>
      <c r="C1099" s="45"/>
      <c r="D1099" s="8" t="s">
        <v>42</v>
      </c>
      <c r="E1099" s="10" t="s">
        <v>44</v>
      </c>
      <c r="F1099" s="12">
        <f>G1099/H1095*I1095</f>
        <v>0.87451000000000001</v>
      </c>
      <c r="G1099" s="33">
        <v>4.03</v>
      </c>
    </row>
    <row r="1100" spans="1:9" ht="23.25" x14ac:dyDescent="0.25">
      <c r="A1100" s="42"/>
      <c r="B1100" s="43"/>
      <c r="C1100" s="45"/>
      <c r="D1100" s="8" t="s">
        <v>43</v>
      </c>
      <c r="E1100" s="10" t="s">
        <v>44</v>
      </c>
      <c r="F1100" s="12">
        <f>G1100/H1095*I1095</f>
        <v>11.1104</v>
      </c>
      <c r="G1100" s="33">
        <v>51.2</v>
      </c>
    </row>
    <row r="1101" spans="1:9" ht="23.25" x14ac:dyDescent="0.25">
      <c r="A1101" s="42"/>
      <c r="B1101" s="43"/>
      <c r="C1101" s="45"/>
      <c r="D1101" s="8" t="s">
        <v>54</v>
      </c>
      <c r="E1101" s="10" t="s">
        <v>44</v>
      </c>
      <c r="F1101" s="12">
        <f>G1101/H1095*I1095</f>
        <v>6.5100000000000005E-2</v>
      </c>
      <c r="G1101" s="33">
        <v>0.3</v>
      </c>
    </row>
    <row r="1102" spans="1:9" x14ac:dyDescent="0.25">
      <c r="A1102" s="42"/>
      <c r="B1102" s="43"/>
      <c r="C1102" s="45"/>
      <c r="D1102" s="3"/>
      <c r="E1102" s="3"/>
      <c r="F1102" s="13">
        <f>SUM(F1095:F1101)</f>
        <v>12.788253114</v>
      </c>
      <c r="G1102" s="13">
        <f>SUM(G1095:G1101)</f>
        <v>58.932042000000003</v>
      </c>
    </row>
    <row r="1103" spans="1:9" x14ac:dyDescent="0.25">
      <c r="A1103" s="38"/>
      <c r="B1103" s="39"/>
      <c r="C1103" s="3"/>
      <c r="D1103" s="1"/>
      <c r="E1103" s="1"/>
      <c r="F1103" s="19">
        <f>F1056+F1068+F1074+F1093+F1102</f>
        <v>81.446018023999997</v>
      </c>
      <c r="G1103" s="37">
        <f>F1103*J1037</f>
        <v>684146.55140160001</v>
      </c>
    </row>
    <row r="1107" spans="6:6" x14ac:dyDescent="0.25">
      <c r="F1107" s="36">
        <f>G75+G143+G212+G280+G348+G416+G487+G555+G623+G692+G763+G831+G899+G967+G1035+G1103</f>
        <v>19931307.25454475</v>
      </c>
    </row>
    <row r="1108" spans="6:6" x14ac:dyDescent="0.25">
      <c r="F1108" s="36">
        <v>19931309</v>
      </c>
    </row>
  </sheetData>
  <mergeCells count="275">
    <mergeCell ref="D958:F958"/>
    <mergeCell ref="D1001:F1002"/>
    <mergeCell ref="D942:F942"/>
    <mergeCell ref="D711:F711"/>
    <mergeCell ref="D735:F736"/>
    <mergeCell ref="D738:F738"/>
    <mergeCell ref="D740:F741"/>
    <mergeCell ref="A5:F5"/>
    <mergeCell ref="A6:F6"/>
    <mergeCell ref="A1103:B1103"/>
    <mergeCell ref="A1037:B1037"/>
    <mergeCell ref="A1038:B1038"/>
    <mergeCell ref="A1039:B1102"/>
    <mergeCell ref="C1039:C1102"/>
    <mergeCell ref="D1039:F1040"/>
    <mergeCell ref="D1041:F1042"/>
    <mergeCell ref="D1044:F1046"/>
    <mergeCell ref="D1048:F1048"/>
    <mergeCell ref="D1050:F1050"/>
    <mergeCell ref="D1051:F1051"/>
    <mergeCell ref="D1057:F1057"/>
    <mergeCell ref="D1069:F1070"/>
    <mergeCell ref="D1075:F1076"/>
    <mergeCell ref="D1078:F1078"/>
    <mergeCell ref="D1080:F1081"/>
    <mergeCell ref="D1094:F1094"/>
    <mergeCell ref="D658:F659"/>
    <mergeCell ref="D683:F683"/>
    <mergeCell ref="D729:F730"/>
    <mergeCell ref="D754:F754"/>
    <mergeCell ref="D797:F798"/>
    <mergeCell ref="D822:F822"/>
    <mergeCell ref="D915:F915"/>
    <mergeCell ref="D921:F921"/>
    <mergeCell ref="D939:F940"/>
    <mergeCell ref="D865:F866"/>
    <mergeCell ref="D890:F890"/>
    <mergeCell ref="D933:F934"/>
    <mergeCell ref="D246:F247"/>
    <mergeCell ref="D271:F271"/>
    <mergeCell ref="D314:F315"/>
    <mergeCell ref="D339:F339"/>
    <mergeCell ref="D382:F383"/>
    <mergeCell ref="D407:F407"/>
    <mergeCell ref="D453:F454"/>
    <mergeCell ref="D478:F478"/>
    <mergeCell ref="D521:F522"/>
    <mergeCell ref="D503:F503"/>
    <mergeCell ref="D293:F293"/>
    <mergeCell ref="D295:F295"/>
    <mergeCell ref="D302:F302"/>
    <mergeCell ref="D320:F321"/>
    <mergeCell ref="D323:F323"/>
    <mergeCell ref="D325:F326"/>
    <mergeCell ref="A831:B831"/>
    <mergeCell ref="A834:B834"/>
    <mergeCell ref="D853:F853"/>
    <mergeCell ref="A899:B899"/>
    <mergeCell ref="A969:B969"/>
    <mergeCell ref="A623:B623"/>
    <mergeCell ref="A625:B625"/>
    <mergeCell ref="A626:B626"/>
    <mergeCell ref="D669:F670"/>
    <mergeCell ref="A627:B691"/>
    <mergeCell ref="C627:C691"/>
    <mergeCell ref="D627:F628"/>
    <mergeCell ref="D629:F630"/>
    <mergeCell ref="D633:F635"/>
    <mergeCell ref="D637:F637"/>
    <mergeCell ref="D639:F639"/>
    <mergeCell ref="D640:F640"/>
    <mergeCell ref="D646:F646"/>
    <mergeCell ref="D664:F665"/>
    <mergeCell ref="D667:F667"/>
    <mergeCell ref="D912:F912"/>
    <mergeCell ref="D914:F914"/>
    <mergeCell ref="A692:B692"/>
    <mergeCell ref="D710:F710"/>
    <mergeCell ref="A282:B282"/>
    <mergeCell ref="A283:B283"/>
    <mergeCell ref="A970:B970"/>
    <mergeCell ref="A902:B902"/>
    <mergeCell ref="D944:F945"/>
    <mergeCell ref="A967:B967"/>
    <mergeCell ref="A833:B833"/>
    <mergeCell ref="A835:B898"/>
    <mergeCell ref="C835:C898"/>
    <mergeCell ref="D835:F836"/>
    <mergeCell ref="D837:F838"/>
    <mergeCell ref="D840:F842"/>
    <mergeCell ref="D844:F844"/>
    <mergeCell ref="D846:F846"/>
    <mergeCell ref="D847:F847"/>
    <mergeCell ref="D871:F872"/>
    <mergeCell ref="D874:F874"/>
    <mergeCell ref="D876:F877"/>
    <mergeCell ref="A901:B901"/>
    <mergeCell ref="A903:B966"/>
    <mergeCell ref="C903:C966"/>
    <mergeCell ref="D903:F904"/>
    <mergeCell ref="D905:F906"/>
    <mergeCell ref="D908:F910"/>
    <mergeCell ref="A212:B212"/>
    <mergeCell ref="A78:B78"/>
    <mergeCell ref="D91:F91"/>
    <mergeCell ref="A8:B8"/>
    <mergeCell ref="A9:B9"/>
    <mergeCell ref="D10:F11"/>
    <mergeCell ref="D12:F13"/>
    <mergeCell ref="D46:F47"/>
    <mergeCell ref="A74:B74"/>
    <mergeCell ref="A75:B75"/>
    <mergeCell ref="D49:F49"/>
    <mergeCell ref="D51:F52"/>
    <mergeCell ref="D65:F65"/>
    <mergeCell ref="A10:B71"/>
    <mergeCell ref="C10:C71"/>
    <mergeCell ref="D15:F17"/>
    <mergeCell ref="D19:F19"/>
    <mergeCell ref="D21:F21"/>
    <mergeCell ref="D22:F22"/>
    <mergeCell ref="D28:F28"/>
    <mergeCell ref="D40:F41"/>
    <mergeCell ref="A77:B77"/>
    <mergeCell ref="A79:B142"/>
    <mergeCell ref="C79:C142"/>
    <mergeCell ref="A487:B487"/>
    <mergeCell ref="A489:B489"/>
    <mergeCell ref="A490:B490"/>
    <mergeCell ref="D296:F296"/>
    <mergeCell ref="A214:B214"/>
    <mergeCell ref="A215:B215"/>
    <mergeCell ref="A216:B279"/>
    <mergeCell ref="D218:F219"/>
    <mergeCell ref="D227:F227"/>
    <mergeCell ref="C216:C279"/>
    <mergeCell ref="D216:F217"/>
    <mergeCell ref="D221:F223"/>
    <mergeCell ref="D225:F225"/>
    <mergeCell ref="D228:F228"/>
    <mergeCell ref="D234:F234"/>
    <mergeCell ref="D252:F253"/>
    <mergeCell ref="D255:F255"/>
    <mergeCell ref="D257:F258"/>
    <mergeCell ref="A280:B280"/>
    <mergeCell ref="A284:B347"/>
    <mergeCell ref="C284:C347"/>
    <mergeCell ref="D284:F285"/>
    <mergeCell ref="D286:F287"/>
    <mergeCell ref="D289:F291"/>
    <mergeCell ref="A491:B554"/>
    <mergeCell ref="C491:C554"/>
    <mergeCell ref="D491:F492"/>
    <mergeCell ref="D493:F494"/>
    <mergeCell ref="D496:F498"/>
    <mergeCell ref="D500:F500"/>
    <mergeCell ref="D502:F502"/>
    <mergeCell ref="D509:F509"/>
    <mergeCell ref="D527:F528"/>
    <mergeCell ref="D530:F530"/>
    <mergeCell ref="D532:F533"/>
    <mergeCell ref="D546:F546"/>
    <mergeCell ref="D79:F80"/>
    <mergeCell ref="D81:F82"/>
    <mergeCell ref="D84:F86"/>
    <mergeCell ref="D88:F88"/>
    <mergeCell ref="D90:F90"/>
    <mergeCell ref="D97:F97"/>
    <mergeCell ref="D115:F116"/>
    <mergeCell ref="D118:F118"/>
    <mergeCell ref="D120:F121"/>
    <mergeCell ref="D109:F110"/>
    <mergeCell ref="D134:F134"/>
    <mergeCell ref="A145:B145"/>
    <mergeCell ref="A147:B211"/>
    <mergeCell ref="C147:C211"/>
    <mergeCell ref="D147:F148"/>
    <mergeCell ref="D149:F150"/>
    <mergeCell ref="D152:F154"/>
    <mergeCell ref="D156:F156"/>
    <mergeCell ref="D158:F158"/>
    <mergeCell ref="D165:F165"/>
    <mergeCell ref="D183:F184"/>
    <mergeCell ref="D186:F186"/>
    <mergeCell ref="D188:F189"/>
    <mergeCell ref="A143:B143"/>
    <mergeCell ref="A146:B146"/>
    <mergeCell ref="D159:F159"/>
    <mergeCell ref="D177:F178"/>
    <mergeCell ref="D202:F202"/>
    <mergeCell ref="A348:B348"/>
    <mergeCell ref="A350:B350"/>
    <mergeCell ref="A351:B351"/>
    <mergeCell ref="A352:B416"/>
    <mergeCell ref="C352:C416"/>
    <mergeCell ref="D352:F353"/>
    <mergeCell ref="D357:F359"/>
    <mergeCell ref="D361:F361"/>
    <mergeCell ref="D364:F364"/>
    <mergeCell ref="D370:F370"/>
    <mergeCell ref="D388:F389"/>
    <mergeCell ref="D391:F391"/>
    <mergeCell ref="D393:F394"/>
    <mergeCell ref="D354:F355"/>
    <mergeCell ref="D363:F363"/>
    <mergeCell ref="A417:B417"/>
    <mergeCell ref="A421:B421"/>
    <mergeCell ref="A422:B422"/>
    <mergeCell ref="A423:B486"/>
    <mergeCell ref="C423:C486"/>
    <mergeCell ref="D423:F424"/>
    <mergeCell ref="D425:F426"/>
    <mergeCell ref="D428:F430"/>
    <mergeCell ref="D432:F432"/>
    <mergeCell ref="D434:F434"/>
    <mergeCell ref="D441:F441"/>
    <mergeCell ref="D459:F460"/>
    <mergeCell ref="D462:F462"/>
    <mergeCell ref="D464:F465"/>
    <mergeCell ref="D435:F435"/>
    <mergeCell ref="A555:B555"/>
    <mergeCell ref="A558:B558"/>
    <mergeCell ref="A559:B622"/>
    <mergeCell ref="C559:C622"/>
    <mergeCell ref="D559:F560"/>
    <mergeCell ref="D561:F562"/>
    <mergeCell ref="D564:F566"/>
    <mergeCell ref="D568:F568"/>
    <mergeCell ref="D570:F570"/>
    <mergeCell ref="D571:F571"/>
    <mergeCell ref="D577:F577"/>
    <mergeCell ref="D595:F596"/>
    <mergeCell ref="D598:F598"/>
    <mergeCell ref="A557:B557"/>
    <mergeCell ref="D600:F601"/>
    <mergeCell ref="D589:F590"/>
    <mergeCell ref="D614:F614"/>
    <mergeCell ref="A694:B694"/>
    <mergeCell ref="A695:B695"/>
    <mergeCell ref="D717:F717"/>
    <mergeCell ref="A696:B762"/>
    <mergeCell ref="C696:C762"/>
    <mergeCell ref="D696:F697"/>
    <mergeCell ref="D698:F699"/>
    <mergeCell ref="D703:F705"/>
    <mergeCell ref="D708:F708"/>
    <mergeCell ref="A763:B763"/>
    <mergeCell ref="A765:B765"/>
    <mergeCell ref="A766:B766"/>
    <mergeCell ref="A767:B830"/>
    <mergeCell ref="C767:C830"/>
    <mergeCell ref="D767:F768"/>
    <mergeCell ref="D769:F770"/>
    <mergeCell ref="D772:F774"/>
    <mergeCell ref="D776:F776"/>
    <mergeCell ref="D778:F778"/>
    <mergeCell ref="D779:F779"/>
    <mergeCell ref="D806:F806"/>
    <mergeCell ref="D808:F809"/>
    <mergeCell ref="D785:F785"/>
    <mergeCell ref="D803:F804"/>
    <mergeCell ref="A1035:B1035"/>
    <mergeCell ref="A971:B1034"/>
    <mergeCell ref="C971:C1034"/>
    <mergeCell ref="D971:F972"/>
    <mergeCell ref="D973:F974"/>
    <mergeCell ref="D976:F978"/>
    <mergeCell ref="D980:F980"/>
    <mergeCell ref="D982:F982"/>
    <mergeCell ref="D983:F983"/>
    <mergeCell ref="D989:F989"/>
    <mergeCell ref="D1007:F1008"/>
    <mergeCell ref="D1010:F1010"/>
    <mergeCell ref="D1012:F1013"/>
    <mergeCell ref="D1026:F10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valueva</dc:creator>
  <cp:lastModifiedBy>1</cp:lastModifiedBy>
  <cp:lastPrinted>2018-11-26T01:52:36Z</cp:lastPrinted>
  <dcterms:created xsi:type="dcterms:W3CDTF">2016-01-28T12:22:54Z</dcterms:created>
  <dcterms:modified xsi:type="dcterms:W3CDTF">2019-01-10T07:00:15Z</dcterms:modified>
</cp:coreProperties>
</file>