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Лист1!$A$1:$F$656</definedName>
  </definedNames>
  <calcPr calcId="145621"/>
</workbook>
</file>

<file path=xl/calcChain.xml><?xml version="1.0" encoding="utf-8"?>
<calcChain xmlns="http://schemas.openxmlformats.org/spreadsheetml/2006/main">
  <c r="F597" i="1" l="1"/>
  <c r="F521" i="1"/>
  <c r="F444" i="1"/>
  <c r="F369" i="1"/>
  <c r="F293" i="1"/>
  <c r="G621" i="1"/>
  <c r="F630" i="1"/>
  <c r="F555" i="1"/>
  <c r="F556" i="1" s="1"/>
  <c r="F478" i="1"/>
  <c r="F480" i="1" s="1"/>
  <c r="F402" i="1"/>
  <c r="F327" i="1"/>
  <c r="F328" i="1" s="1"/>
  <c r="F251" i="1"/>
  <c r="F252" i="1" s="1"/>
  <c r="F183" i="1"/>
  <c r="F115" i="1"/>
  <c r="F116" i="1" s="1"/>
  <c r="G655" i="1"/>
  <c r="F654" i="1"/>
  <c r="F653" i="1"/>
  <c r="F652" i="1"/>
  <c r="F651" i="1"/>
  <c r="F650" i="1"/>
  <c r="F649" i="1"/>
  <c r="F648" i="1"/>
  <c r="F647" i="1"/>
  <c r="G580" i="1"/>
  <c r="F579" i="1"/>
  <c r="F578" i="1"/>
  <c r="F577" i="1"/>
  <c r="F576" i="1"/>
  <c r="F575" i="1"/>
  <c r="F574" i="1"/>
  <c r="F573" i="1"/>
  <c r="F572" i="1"/>
  <c r="G504" i="1"/>
  <c r="F503" i="1"/>
  <c r="F502" i="1"/>
  <c r="F501" i="1"/>
  <c r="F500" i="1"/>
  <c r="F499" i="1"/>
  <c r="F498" i="1"/>
  <c r="F497" i="1"/>
  <c r="F496" i="1"/>
  <c r="G427" i="1"/>
  <c r="F426" i="1"/>
  <c r="F425" i="1"/>
  <c r="F424" i="1"/>
  <c r="F423" i="1"/>
  <c r="F422" i="1"/>
  <c r="F421" i="1"/>
  <c r="F420" i="1"/>
  <c r="F419" i="1"/>
  <c r="G352" i="1"/>
  <c r="F351" i="1"/>
  <c r="F350" i="1"/>
  <c r="F349" i="1"/>
  <c r="F348" i="1"/>
  <c r="F347" i="1"/>
  <c r="F346" i="1"/>
  <c r="F345" i="1"/>
  <c r="F344" i="1"/>
  <c r="G276" i="1"/>
  <c r="F275" i="1"/>
  <c r="F274" i="1"/>
  <c r="F273" i="1"/>
  <c r="F272" i="1"/>
  <c r="F271" i="1"/>
  <c r="F270" i="1"/>
  <c r="F269" i="1"/>
  <c r="F268" i="1"/>
  <c r="G208" i="1"/>
  <c r="F207" i="1"/>
  <c r="F206" i="1"/>
  <c r="F205" i="1"/>
  <c r="F204" i="1"/>
  <c r="F203" i="1"/>
  <c r="F202" i="1"/>
  <c r="F201" i="1"/>
  <c r="F200" i="1"/>
  <c r="G140" i="1"/>
  <c r="F139" i="1"/>
  <c r="F138" i="1"/>
  <c r="F137" i="1"/>
  <c r="F136" i="1"/>
  <c r="F135" i="1"/>
  <c r="F134" i="1"/>
  <c r="F133" i="1"/>
  <c r="F132" i="1"/>
  <c r="F644" i="1"/>
  <c r="F643" i="1"/>
  <c r="F642" i="1"/>
  <c r="F641" i="1"/>
  <c r="F640" i="1"/>
  <c r="F639" i="1"/>
  <c r="F638" i="1"/>
  <c r="F637" i="1"/>
  <c r="F636" i="1"/>
  <c r="F569" i="1"/>
  <c r="F568" i="1"/>
  <c r="F567" i="1"/>
  <c r="F566" i="1"/>
  <c r="F565" i="1"/>
  <c r="F564" i="1"/>
  <c r="F563" i="1"/>
  <c r="F562" i="1"/>
  <c r="F561" i="1"/>
  <c r="F493" i="1"/>
  <c r="F492" i="1"/>
  <c r="F491" i="1"/>
  <c r="F490" i="1"/>
  <c r="F489" i="1"/>
  <c r="F488" i="1"/>
  <c r="F487" i="1"/>
  <c r="F486" i="1"/>
  <c r="F485" i="1"/>
  <c r="F416" i="1"/>
  <c r="F415" i="1"/>
  <c r="F414" i="1"/>
  <c r="F413" i="1"/>
  <c r="F412" i="1"/>
  <c r="F411" i="1"/>
  <c r="F410" i="1"/>
  <c r="F409" i="1"/>
  <c r="F408" i="1"/>
  <c r="F341" i="1"/>
  <c r="F340" i="1"/>
  <c r="F339" i="1"/>
  <c r="F338" i="1"/>
  <c r="F337" i="1"/>
  <c r="F336" i="1"/>
  <c r="F335" i="1"/>
  <c r="F334" i="1"/>
  <c r="F333" i="1"/>
  <c r="F265" i="1"/>
  <c r="F264" i="1"/>
  <c r="F263" i="1"/>
  <c r="F262" i="1"/>
  <c r="F261" i="1"/>
  <c r="F260" i="1"/>
  <c r="F259" i="1"/>
  <c r="F258" i="1"/>
  <c r="F257" i="1"/>
  <c r="F197" i="1"/>
  <c r="F196" i="1"/>
  <c r="F195" i="1"/>
  <c r="F194" i="1"/>
  <c r="F193" i="1"/>
  <c r="F192" i="1"/>
  <c r="F191" i="1"/>
  <c r="F190" i="1"/>
  <c r="F189" i="1"/>
  <c r="F129" i="1"/>
  <c r="F128" i="1"/>
  <c r="F127" i="1"/>
  <c r="F126" i="1"/>
  <c r="F125" i="1"/>
  <c r="F124" i="1"/>
  <c r="F123" i="1"/>
  <c r="F122" i="1"/>
  <c r="F121" i="1"/>
  <c r="F626" i="1"/>
  <c r="F625" i="1"/>
  <c r="F624" i="1"/>
  <c r="F551" i="1"/>
  <c r="F550" i="1"/>
  <c r="F549" i="1"/>
  <c r="F474" i="1"/>
  <c r="F473" i="1"/>
  <c r="F472" i="1"/>
  <c r="F398" i="1"/>
  <c r="F397" i="1"/>
  <c r="F396" i="1"/>
  <c r="F323" i="1"/>
  <c r="F322" i="1"/>
  <c r="F321" i="1"/>
  <c r="F247" i="1"/>
  <c r="F246" i="1"/>
  <c r="F245" i="1"/>
  <c r="F179" i="1"/>
  <c r="F178" i="1"/>
  <c r="F177" i="1"/>
  <c r="F111" i="1"/>
  <c r="F110" i="1"/>
  <c r="F109" i="1"/>
  <c r="F620" i="1"/>
  <c r="F619" i="1"/>
  <c r="F618" i="1"/>
  <c r="F617" i="1"/>
  <c r="F616" i="1"/>
  <c r="F615" i="1"/>
  <c r="F614" i="1"/>
  <c r="F613" i="1"/>
  <c r="F612" i="1"/>
  <c r="F545" i="1"/>
  <c r="F544" i="1"/>
  <c r="F543" i="1"/>
  <c r="F542" i="1"/>
  <c r="F541" i="1"/>
  <c r="F540" i="1"/>
  <c r="F539" i="1"/>
  <c r="F538" i="1"/>
  <c r="F537" i="1"/>
  <c r="F468" i="1"/>
  <c r="F467" i="1"/>
  <c r="F466" i="1"/>
  <c r="F465" i="1"/>
  <c r="F464" i="1"/>
  <c r="F463" i="1"/>
  <c r="F462" i="1"/>
  <c r="F461" i="1"/>
  <c r="F460" i="1"/>
  <c r="F392" i="1"/>
  <c r="F391" i="1"/>
  <c r="F390" i="1"/>
  <c r="F389" i="1"/>
  <c r="F388" i="1"/>
  <c r="F387" i="1"/>
  <c r="F386" i="1"/>
  <c r="F385" i="1"/>
  <c r="F384" i="1"/>
  <c r="F317" i="1"/>
  <c r="F316" i="1"/>
  <c r="F315" i="1"/>
  <c r="F314" i="1"/>
  <c r="F313" i="1"/>
  <c r="F312" i="1"/>
  <c r="F311" i="1"/>
  <c r="F310" i="1"/>
  <c r="F309" i="1"/>
  <c r="F241" i="1"/>
  <c r="F240" i="1"/>
  <c r="F239" i="1"/>
  <c r="F238" i="1"/>
  <c r="F237" i="1"/>
  <c r="F236" i="1"/>
  <c r="F235" i="1"/>
  <c r="F234" i="1"/>
  <c r="F233" i="1"/>
  <c r="F173" i="1"/>
  <c r="F172" i="1"/>
  <c r="F171" i="1"/>
  <c r="F170" i="1"/>
  <c r="F169" i="1"/>
  <c r="F168" i="1"/>
  <c r="F167" i="1"/>
  <c r="F166" i="1"/>
  <c r="F165" i="1"/>
  <c r="F105" i="1"/>
  <c r="F104" i="1"/>
  <c r="F103" i="1"/>
  <c r="F102" i="1"/>
  <c r="F101" i="1"/>
  <c r="F100" i="1"/>
  <c r="F99" i="1"/>
  <c r="F98" i="1"/>
  <c r="F97" i="1"/>
  <c r="F609" i="1"/>
  <c r="F608" i="1"/>
  <c r="F607" i="1"/>
  <c r="F606" i="1"/>
  <c r="F534" i="1"/>
  <c r="F533" i="1"/>
  <c r="F532" i="1"/>
  <c r="F531" i="1"/>
  <c r="F457" i="1"/>
  <c r="F456" i="1"/>
  <c r="F455" i="1"/>
  <c r="F454" i="1"/>
  <c r="F381" i="1"/>
  <c r="F380" i="1"/>
  <c r="F379" i="1"/>
  <c r="F378" i="1"/>
  <c r="F306" i="1"/>
  <c r="F305" i="1"/>
  <c r="F304" i="1"/>
  <c r="F303" i="1"/>
  <c r="F230" i="1"/>
  <c r="F229" i="1"/>
  <c r="F228" i="1"/>
  <c r="F227" i="1"/>
  <c r="F162" i="1"/>
  <c r="F161" i="1"/>
  <c r="F160" i="1"/>
  <c r="F159" i="1"/>
  <c r="F94" i="1"/>
  <c r="F93" i="1"/>
  <c r="F92" i="1"/>
  <c r="F91" i="1"/>
  <c r="F631" i="1"/>
  <c r="G546" i="1"/>
  <c r="G469" i="1"/>
  <c r="F403" i="1"/>
  <c r="G393" i="1"/>
  <c r="G318" i="1"/>
  <c r="G242" i="1"/>
  <c r="F184" i="1"/>
  <c r="G174" i="1"/>
  <c r="G106" i="1"/>
  <c r="F47" i="1"/>
  <c r="F48" i="1" s="1"/>
  <c r="G72" i="1"/>
  <c r="F41" i="1"/>
  <c r="F42" i="1"/>
  <c r="F43" i="1"/>
  <c r="F24" i="1"/>
  <c r="F71" i="1"/>
  <c r="F70" i="1"/>
  <c r="F69" i="1"/>
  <c r="F68" i="1"/>
  <c r="F67" i="1"/>
  <c r="F66" i="1"/>
  <c r="F65" i="1"/>
  <c r="F64" i="1"/>
  <c r="F61" i="1"/>
  <c r="F60" i="1"/>
  <c r="F59" i="1"/>
  <c r="F58" i="1"/>
  <c r="F57" i="1"/>
  <c r="F56" i="1"/>
  <c r="F55" i="1"/>
  <c r="F54" i="1"/>
  <c r="F53" i="1"/>
  <c r="F37" i="1"/>
  <c r="F36" i="1"/>
  <c r="F35" i="1"/>
  <c r="F34" i="1"/>
  <c r="F33" i="1"/>
  <c r="F32" i="1"/>
  <c r="F31" i="1"/>
  <c r="F30" i="1"/>
  <c r="F29" i="1"/>
  <c r="F26" i="1"/>
  <c r="F25" i="1"/>
  <c r="F23" i="1"/>
  <c r="G38" i="1"/>
  <c r="F140" i="1" l="1"/>
  <c r="F580" i="1"/>
  <c r="F655" i="1"/>
  <c r="F504" i="1"/>
  <c r="F427" i="1"/>
  <c r="F352" i="1"/>
  <c r="F276" i="1"/>
  <c r="F208" i="1"/>
  <c r="F27" i="1"/>
  <c r="F307" i="1"/>
  <c r="F399" i="1"/>
  <c r="F469" i="1"/>
  <c r="F627" i="1"/>
  <c r="F645" i="1"/>
  <c r="F417" i="1"/>
  <c r="F610" i="1"/>
  <c r="F621" i="1"/>
  <c r="F552" i="1"/>
  <c r="F570" i="1"/>
  <c r="F546" i="1"/>
  <c r="F535" i="1"/>
  <c r="F458" i="1"/>
  <c r="F475" i="1"/>
  <c r="F494" i="1"/>
  <c r="F382" i="1"/>
  <c r="F393" i="1"/>
  <c r="F95" i="1"/>
  <c r="F318" i="1"/>
  <c r="F342" i="1"/>
  <c r="F324" i="1"/>
  <c r="F248" i="1"/>
  <c r="F231" i="1"/>
  <c r="F266" i="1"/>
  <c r="F180" i="1"/>
  <c r="F242" i="1"/>
  <c r="F130" i="1"/>
  <c r="F198" i="1"/>
  <c r="F163" i="1"/>
  <c r="F174" i="1"/>
  <c r="F106" i="1"/>
  <c r="F112" i="1"/>
  <c r="F72" i="1"/>
  <c r="F62" i="1"/>
  <c r="F44" i="1"/>
  <c r="F38" i="1"/>
  <c r="F353" i="1" l="1"/>
  <c r="H353" i="1" s="1"/>
  <c r="F656" i="1"/>
  <c r="H656" i="1" s="1"/>
  <c r="F428" i="1"/>
  <c r="H428" i="1" s="1"/>
  <c r="F581" i="1"/>
  <c r="H581" i="1" s="1"/>
  <c r="F505" i="1"/>
  <c r="H505" i="1" s="1"/>
  <c r="F277" i="1"/>
  <c r="H277" i="1" s="1"/>
  <c r="F209" i="1"/>
  <c r="H209" i="1" s="1"/>
  <c r="F73" i="1"/>
  <c r="H73" i="1" s="1"/>
  <c r="F141" i="1"/>
  <c r="H141" i="1" s="1"/>
  <c r="F659" i="1" l="1"/>
</calcChain>
</file>

<file path=xl/sharedStrings.xml><?xml version="1.0" encoding="utf-8"?>
<sst xmlns="http://schemas.openxmlformats.org/spreadsheetml/2006/main" count="860" uniqueCount="83">
  <si>
    <t>Наименование  муниципальной услуги</t>
  </si>
  <si>
    <t>Уникальный номер реестровой записи</t>
  </si>
  <si>
    <t xml:space="preserve"> Наименование нормы</t>
  </si>
  <si>
    <t>Единица измерения нормы</t>
  </si>
  <si>
    <t>Значение нормы</t>
  </si>
  <si>
    <t>1. Нормы , непосредственно связанные с оказанием муниципальной услуги</t>
  </si>
  <si>
    <t>1.1. Работники, непосредственно связанные с оказанием муниципальной услуги</t>
  </si>
  <si>
    <t>1.2. Материальные запасы и особо ценное движимое имущество, потребляемые ( используемые) в процессе оказания муниципальной услуги</t>
  </si>
  <si>
    <t>1.3 Иные нормы, непосредственно используемые в процессе оказания муниципальной услуги</t>
  </si>
  <si>
    <t>2. Нормы на общехозяйственные нужды</t>
  </si>
  <si>
    <t>2.1 Коммунальные услуги</t>
  </si>
  <si>
    <t>Электроэнергия</t>
  </si>
  <si>
    <t>Теплоэнергия</t>
  </si>
  <si>
    <t>Холодное водоснабжение</t>
  </si>
  <si>
    <t>водоотведение</t>
  </si>
  <si>
    <t>2.2 Содержание объектов недвижимого имущества, необходимого для выполнения муниципального задания</t>
  </si>
  <si>
    <t>2.3  Содержание объектов особо ценного движимого имущества, необходимого для  выполнения муниципального задания</t>
  </si>
  <si>
    <t>2.4  Услуги связи</t>
  </si>
  <si>
    <t>2.5  Транспортные услуги</t>
  </si>
  <si>
    <t>2.6. Работники , которые не принимают непосредственного  участия в оказании муниципальной услуги</t>
  </si>
  <si>
    <t>2.7 Прочие общехозяйственные нужды</t>
  </si>
  <si>
    <t>Реализация основных  общеобразовательных программ дошкольного образования</t>
  </si>
  <si>
    <t>кВт</t>
  </si>
  <si>
    <t>Гкл.</t>
  </si>
  <si>
    <t>м3</t>
  </si>
  <si>
    <t>Дератизация</t>
  </si>
  <si>
    <t>Электроиспытания, измерение  сопротивления изоляции</t>
  </si>
  <si>
    <t>Ремонт системы отопления</t>
  </si>
  <si>
    <t>Ремонт и обслуживание ОПС</t>
  </si>
  <si>
    <t>Услуги по  реагированию на срабатывание  тревожной сигнализации и осуществление технического обслуживания  технических средств</t>
  </si>
  <si>
    <t>Вывоз и захоронение ТБО</t>
  </si>
  <si>
    <t>Огнезащитная обработка деревянных конструкций</t>
  </si>
  <si>
    <t>Проведение бактериологических исследований воздуха</t>
  </si>
  <si>
    <t>договор</t>
  </si>
  <si>
    <t>Ремонт и поверка весов и гирь</t>
  </si>
  <si>
    <t>Ремонт и зарядка огнетушителей</t>
  </si>
  <si>
    <t xml:space="preserve">Заведующий </t>
  </si>
  <si>
    <t>Слесарь-сантехник</t>
  </si>
  <si>
    <t>Заведующий хозяйством</t>
  </si>
  <si>
    <t>Сторож</t>
  </si>
  <si>
    <t>Дворник</t>
  </si>
  <si>
    <t>Уборщик служебных помещений</t>
  </si>
  <si>
    <t>Делопроизводитель</t>
  </si>
  <si>
    <t>человеко-часы</t>
  </si>
  <si>
    <t>Изделия хозяйственного бытового назначения</t>
  </si>
  <si>
    <t>Строительные материалы</t>
  </si>
  <si>
    <t>Мягкий инвентарь и обмундирование</t>
  </si>
  <si>
    <t>Продукты питания</t>
  </si>
  <si>
    <t>Бланковая продукция</t>
  </si>
  <si>
    <t>Канцелярия</t>
  </si>
  <si>
    <t>Затраты на мед. Осмотры</t>
  </si>
  <si>
    <t>сумма в год</t>
  </si>
  <si>
    <t>Младший воспитатель</t>
  </si>
  <si>
    <t>Машинист по стирке белья</t>
  </si>
  <si>
    <t>Кастелянша</t>
  </si>
  <si>
    <t>Тех.бслуживание прибора учета тепловой энергии</t>
  </si>
  <si>
    <t>Ремонт и заправка картриджей</t>
  </si>
  <si>
    <t>Электрик</t>
  </si>
  <si>
    <t>Плотник</t>
  </si>
  <si>
    <t>Командировочные расходы</t>
  </si>
  <si>
    <t>шеф-повар</t>
  </si>
  <si>
    <t>повар</t>
  </si>
  <si>
    <t>подсобный рабочий</t>
  </si>
  <si>
    <t>Зав овощехранилищем</t>
  </si>
  <si>
    <t>Присмотр и уход</t>
  </si>
  <si>
    <t>к приказу Управления образования</t>
  </si>
  <si>
    <t>Значение нормативных затрат на оказание муниципальных услуг</t>
  </si>
  <si>
    <t>Приложение №3</t>
  </si>
  <si>
    <t>в отношении МБДОУ №9</t>
  </si>
  <si>
    <t>Абонентская плата</t>
  </si>
  <si>
    <t>801011О.99.0.БВ24ДУ82000</t>
  </si>
  <si>
    <t>801011О.99.0.БВ24ДХ02000</t>
  </si>
  <si>
    <t>801011О.99.0.БВ24АВ42000</t>
  </si>
  <si>
    <t>801011О.99.0.БВ24АЖ02000</t>
  </si>
  <si>
    <t>853211О.99.0.БВ19АА50000</t>
  </si>
  <si>
    <t>853211О.99.0.БВ19АА56000</t>
  </si>
  <si>
    <t>853211О.99.0.БВ19АА98000</t>
  </si>
  <si>
    <t>853211О.99.0.БВ19АБ40000</t>
  </si>
  <si>
    <t>853211О.99.0.БВ19АБ4А14000</t>
  </si>
  <si>
    <t>1.2. Материальные запасы и особо ценное движимое имущество, потребляемые (используемые) в процессе оказания муниципальной услуги</t>
  </si>
  <si>
    <t>итого</t>
  </si>
  <si>
    <t>ПРОЕКТ</t>
  </si>
  <si>
    <t>г. Боготола от _________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</si>
</sst>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1">
    <xf numFmtId="0" fontId="0" fillId="0" borderId="0" xfId="0"/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/>
    <xf numFmtId="0" fontId="2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0" fillId="0" borderId="1" xfId="0" applyNumberFormat="1" applyBorder="1"/>
    <xf numFmtId="2" fontId="2" fillId="0" borderId="3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/>
    <xf numFmtId="0" fontId="2" fillId="0" borderId="11" xfId="0" applyFont="1" applyBorder="1"/>
    <xf numFmtId="2" fontId="2" fillId="0" borderId="3" xfId="0" applyNumberFormat="1" applyFont="1" applyBorder="1"/>
    <xf numFmtId="0" fontId="2" fillId="0" borderId="6" xfId="0" applyFont="1" applyBorder="1" applyAlignment="1">
      <alignment horizontal="left" wrapText="1"/>
    </xf>
    <xf numFmtId="0" fontId="2" fillId="0" borderId="5" xfId="0" applyFont="1" applyBorder="1"/>
    <xf numFmtId="2" fontId="2" fillId="0" borderId="7" xfId="0" applyNumberFormat="1" applyFont="1" applyBorder="1"/>
    <xf numFmtId="0" fontId="1" fillId="0" borderId="1" xfId="0" applyFont="1" applyBorder="1" applyAlignment="1">
      <alignment horizontal="left" wrapText="1"/>
    </xf>
    <xf numFmtId="0" fontId="0" fillId="0" borderId="0" xfId="0" applyAlignment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0" xfId="1" applyFont="1" applyBorder="1" applyAlignment="1">
      <alignment horizontal="left"/>
    </xf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2" fontId="0" fillId="0" borderId="10" xfId="0" applyNumberFormat="1" applyFont="1" applyBorder="1" applyAlignment="1">
      <alignment horizontal="right" wrapText="1"/>
    </xf>
    <xf numFmtId="2" fontId="0" fillId="0" borderId="0" xfId="0" applyNumberFormat="1"/>
    <xf numFmtId="164" fontId="2" fillId="0" borderId="10" xfId="1" applyFont="1" applyBorder="1" applyAlignment="1">
      <alignment horizontal="left"/>
    </xf>
    <xf numFmtId="0" fontId="2" fillId="0" borderId="0" xfId="0" applyFont="1"/>
    <xf numFmtId="0" fontId="5" fillId="0" borderId="10" xfId="0" applyFont="1" applyBorder="1" applyAlignment="1">
      <alignment horizontal="left"/>
    </xf>
    <xf numFmtId="164" fontId="2" fillId="0" borderId="1" xfId="0" applyNumberFormat="1" applyFont="1" applyBorder="1"/>
    <xf numFmtId="0" fontId="1" fillId="0" borderId="0" xfId="0" applyFont="1"/>
    <xf numFmtId="0" fontId="0" fillId="2" borderId="0" xfId="0" applyFill="1"/>
    <xf numFmtId="164" fontId="0" fillId="0" borderId="1" xfId="0" applyNumberFormat="1" applyBorder="1" applyAlignment="1">
      <alignment horizontal="right"/>
    </xf>
    <xf numFmtId="0" fontId="0" fillId="0" borderId="0" xfId="0" applyFont="1"/>
    <xf numFmtId="2" fontId="1" fillId="0" borderId="0" xfId="0" applyNumberFormat="1" applyFont="1"/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49" fontId="0" fillId="0" borderId="14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1"/>
  <sheetViews>
    <sheetView tabSelected="1" topLeftCell="A13" workbookViewId="0">
      <selection activeCell="D12" sqref="D12:F13"/>
    </sheetView>
  </sheetViews>
  <sheetFormatPr defaultRowHeight="15" x14ac:dyDescent="0.25"/>
  <cols>
    <col min="3" max="3" width="10.28515625" customWidth="1"/>
    <col min="4" max="4" width="23.42578125" customWidth="1"/>
    <col min="5" max="5" width="13.28515625" customWidth="1"/>
    <col min="6" max="6" width="14.140625" customWidth="1"/>
    <col min="7" max="7" width="1.140625" customWidth="1"/>
    <col min="8" max="8" width="12.28515625" hidden="1" customWidth="1"/>
    <col min="9" max="9" width="9.85546875" hidden="1" customWidth="1"/>
    <col min="10" max="10" width="9.42578125" hidden="1" customWidth="1"/>
    <col min="11" max="11" width="9" hidden="1" customWidth="1"/>
  </cols>
  <sheetData>
    <row r="1" spans="1:11" x14ac:dyDescent="0.25">
      <c r="A1" t="s">
        <v>81</v>
      </c>
      <c r="D1" s="24" t="s">
        <v>67</v>
      </c>
      <c r="E1" s="24"/>
      <c r="F1" s="24"/>
    </row>
    <row r="2" spans="1:11" x14ac:dyDescent="0.25">
      <c r="D2" s="24" t="s">
        <v>65</v>
      </c>
      <c r="E2" s="24"/>
      <c r="F2" s="24"/>
    </row>
    <row r="3" spans="1:11" x14ac:dyDescent="0.25">
      <c r="D3" s="24" t="s">
        <v>82</v>
      </c>
      <c r="E3" s="24"/>
      <c r="F3" s="24"/>
    </row>
    <row r="5" spans="1:11" x14ac:dyDescent="0.25">
      <c r="B5" t="s">
        <v>66</v>
      </c>
    </row>
    <row r="6" spans="1:11" x14ac:dyDescent="0.25">
      <c r="B6" s="87" t="s">
        <v>68</v>
      </c>
      <c r="C6" s="87"/>
      <c r="D6" s="87"/>
      <c r="E6" s="87"/>
    </row>
    <row r="7" spans="1:11" x14ac:dyDescent="0.25">
      <c r="A7">
        <v>1</v>
      </c>
    </row>
    <row r="8" spans="1:11" ht="58.15" customHeight="1" x14ac:dyDescent="0.25">
      <c r="A8" s="55" t="s">
        <v>0</v>
      </c>
      <c r="B8" s="56"/>
      <c r="C8" s="6" t="s">
        <v>1</v>
      </c>
      <c r="D8" s="6" t="s">
        <v>2</v>
      </c>
      <c r="E8" s="6" t="s">
        <v>3</v>
      </c>
      <c r="F8" s="7" t="s">
        <v>4</v>
      </c>
      <c r="K8" s="42">
        <v>54</v>
      </c>
    </row>
    <row r="9" spans="1:11" x14ac:dyDescent="0.25">
      <c r="A9" s="57">
        <v>1</v>
      </c>
      <c r="B9" s="58"/>
      <c r="C9" s="4">
        <v>2</v>
      </c>
      <c r="D9" s="2">
        <v>3</v>
      </c>
      <c r="E9" s="3">
        <v>4</v>
      </c>
      <c r="F9" s="3">
        <v>5</v>
      </c>
    </row>
    <row r="10" spans="1:11" x14ac:dyDescent="0.25">
      <c r="A10" s="80" t="s">
        <v>21</v>
      </c>
      <c r="B10" s="81"/>
      <c r="C10" s="65" t="s">
        <v>70</v>
      </c>
      <c r="D10" s="46" t="s">
        <v>5</v>
      </c>
      <c r="E10" s="47"/>
      <c r="F10" s="48"/>
    </row>
    <row r="11" spans="1:11" x14ac:dyDescent="0.25">
      <c r="A11" s="82"/>
      <c r="B11" s="83"/>
      <c r="C11" s="66"/>
      <c r="D11" s="49"/>
      <c r="E11" s="50"/>
      <c r="F11" s="51"/>
    </row>
    <row r="12" spans="1:11" x14ac:dyDescent="0.25">
      <c r="A12" s="82"/>
      <c r="B12" s="83"/>
      <c r="C12" s="66"/>
      <c r="D12" s="46" t="s">
        <v>6</v>
      </c>
      <c r="E12" s="47"/>
      <c r="F12" s="48"/>
    </row>
    <row r="13" spans="1:11" ht="19.899999999999999" customHeight="1" x14ac:dyDescent="0.25">
      <c r="A13" s="82"/>
      <c r="B13" s="83"/>
      <c r="C13" s="66"/>
      <c r="D13" s="49"/>
      <c r="E13" s="50"/>
      <c r="F13" s="51"/>
    </row>
    <row r="14" spans="1:11" x14ac:dyDescent="0.25">
      <c r="A14" s="82"/>
      <c r="B14" s="83"/>
      <c r="C14" s="66"/>
      <c r="D14" s="5"/>
      <c r="E14" s="5"/>
      <c r="F14" s="1"/>
    </row>
    <row r="15" spans="1:11" x14ac:dyDescent="0.25">
      <c r="A15" s="82"/>
      <c r="B15" s="83"/>
      <c r="C15" s="66"/>
      <c r="D15" s="46" t="s">
        <v>79</v>
      </c>
      <c r="E15" s="47"/>
      <c r="F15" s="48"/>
    </row>
    <row r="16" spans="1:11" x14ac:dyDescent="0.25">
      <c r="A16" s="82"/>
      <c r="B16" s="83"/>
      <c r="C16" s="66"/>
      <c r="D16" s="68"/>
      <c r="E16" s="69"/>
      <c r="F16" s="70"/>
    </row>
    <row r="17" spans="1:9" ht="16.899999999999999" customHeight="1" x14ac:dyDescent="0.25">
      <c r="A17" s="82"/>
      <c r="B17" s="83"/>
      <c r="C17" s="66"/>
      <c r="D17" s="49"/>
      <c r="E17" s="50"/>
      <c r="F17" s="51"/>
    </row>
    <row r="18" spans="1:9" x14ac:dyDescent="0.25">
      <c r="A18" s="82"/>
      <c r="B18" s="83"/>
      <c r="C18" s="66"/>
      <c r="D18" s="3"/>
      <c r="E18" s="3"/>
      <c r="F18" s="3"/>
    </row>
    <row r="19" spans="1:9" ht="28.15" customHeight="1" x14ac:dyDescent="0.25">
      <c r="A19" s="82"/>
      <c r="B19" s="83"/>
      <c r="C19" s="66"/>
      <c r="D19" s="71" t="s">
        <v>8</v>
      </c>
      <c r="E19" s="72"/>
      <c r="F19" s="73"/>
    </row>
    <row r="20" spans="1:9" x14ac:dyDescent="0.25">
      <c r="A20" s="82"/>
      <c r="B20" s="83"/>
      <c r="C20" s="66"/>
      <c r="D20" s="3"/>
      <c r="E20" s="3"/>
      <c r="F20" s="3"/>
    </row>
    <row r="21" spans="1:9" x14ac:dyDescent="0.25">
      <c r="A21" s="82"/>
      <c r="B21" s="83"/>
      <c r="C21" s="66"/>
      <c r="D21" s="52" t="s">
        <v>9</v>
      </c>
      <c r="E21" s="53"/>
      <c r="F21" s="54"/>
    </row>
    <row r="22" spans="1:9" x14ac:dyDescent="0.25">
      <c r="A22" s="82"/>
      <c r="B22" s="83"/>
      <c r="C22" s="66"/>
      <c r="D22" s="52" t="s">
        <v>10</v>
      </c>
      <c r="E22" s="53"/>
      <c r="F22" s="54"/>
    </row>
    <row r="23" spans="1:9" x14ac:dyDescent="0.25">
      <c r="A23" s="82"/>
      <c r="B23" s="83"/>
      <c r="C23" s="66"/>
      <c r="D23" s="10" t="s">
        <v>11</v>
      </c>
      <c r="E23" s="10" t="s">
        <v>22</v>
      </c>
      <c r="F23" s="11">
        <f>G23/H23*I23</f>
        <v>141.327</v>
      </c>
      <c r="G23">
        <v>1413.27</v>
      </c>
      <c r="H23">
        <v>100</v>
      </c>
      <c r="I23">
        <v>10</v>
      </c>
    </row>
    <row r="24" spans="1:9" x14ac:dyDescent="0.25">
      <c r="A24" s="82"/>
      <c r="B24" s="83"/>
      <c r="C24" s="66"/>
      <c r="D24" s="8" t="s">
        <v>12</v>
      </c>
      <c r="E24" s="10" t="s">
        <v>23</v>
      </c>
      <c r="F24" s="11">
        <f>G24/H23*I23</f>
        <v>605.51099999999997</v>
      </c>
      <c r="G24">
        <v>6055.11</v>
      </c>
    </row>
    <row r="25" spans="1:9" x14ac:dyDescent="0.25">
      <c r="A25" s="82"/>
      <c r="B25" s="83"/>
      <c r="C25" s="66"/>
      <c r="D25" s="8" t="s">
        <v>13</v>
      </c>
      <c r="E25" s="10" t="s">
        <v>24</v>
      </c>
      <c r="F25" s="11">
        <f>G25/H23*I23</f>
        <v>118.38199999999999</v>
      </c>
      <c r="G25">
        <v>1183.82</v>
      </c>
    </row>
    <row r="26" spans="1:9" x14ac:dyDescent="0.25">
      <c r="A26" s="82"/>
      <c r="B26" s="83"/>
      <c r="C26" s="66"/>
      <c r="D26" s="10" t="s">
        <v>14</v>
      </c>
      <c r="E26" s="10" t="s">
        <v>24</v>
      </c>
      <c r="F26" s="11">
        <f>G26/H23*I23</f>
        <v>87.97399999999999</v>
      </c>
      <c r="G26">
        <v>879.74</v>
      </c>
    </row>
    <row r="27" spans="1:9" x14ac:dyDescent="0.25">
      <c r="A27" s="82"/>
      <c r="B27" s="83"/>
      <c r="C27" s="66"/>
      <c r="D27" s="17"/>
      <c r="E27" s="18"/>
      <c r="F27" s="19">
        <f>SUM(F23:F26)</f>
        <v>953.19399999999996</v>
      </c>
    </row>
    <row r="28" spans="1:9" ht="42" customHeight="1" x14ac:dyDescent="0.25">
      <c r="A28" s="82"/>
      <c r="B28" s="83"/>
      <c r="C28" s="66"/>
      <c r="D28" s="71" t="s">
        <v>15</v>
      </c>
      <c r="E28" s="72"/>
      <c r="F28" s="73"/>
    </row>
    <row r="29" spans="1:9" ht="17.25" customHeight="1" x14ac:dyDescent="0.25">
      <c r="A29" s="82"/>
      <c r="B29" s="83"/>
      <c r="C29" s="66"/>
      <c r="D29" s="8" t="s">
        <v>25</v>
      </c>
      <c r="E29" s="9" t="s">
        <v>33</v>
      </c>
      <c r="F29" s="14">
        <f>G29/H23*I23</f>
        <v>6.0996000000000006</v>
      </c>
      <c r="G29" s="36">
        <v>60.996000000000002</v>
      </c>
    </row>
    <row r="30" spans="1:9" ht="30.6" customHeight="1" x14ac:dyDescent="0.25">
      <c r="A30" s="82"/>
      <c r="B30" s="83"/>
      <c r="C30" s="66"/>
      <c r="D30" s="8" t="s">
        <v>26</v>
      </c>
      <c r="E30" s="9" t="s">
        <v>33</v>
      </c>
      <c r="F30" s="14">
        <f>G30/H23*I23</f>
        <v>2.4759099999999998</v>
      </c>
      <c r="G30" s="36">
        <v>24.7591</v>
      </c>
    </row>
    <row r="31" spans="1:9" ht="17.45" customHeight="1" x14ac:dyDescent="0.25">
      <c r="A31" s="82"/>
      <c r="B31" s="83"/>
      <c r="C31" s="66"/>
      <c r="D31" s="8" t="s">
        <v>27</v>
      </c>
      <c r="E31" s="9" t="s">
        <v>33</v>
      </c>
      <c r="F31" s="12">
        <f>G31/H23*I23</f>
        <v>24.595099999999999</v>
      </c>
      <c r="G31" s="36">
        <v>245.95099999999999</v>
      </c>
    </row>
    <row r="32" spans="1:9" ht="16.149999999999999" customHeight="1" x14ac:dyDescent="0.25">
      <c r="A32" s="82"/>
      <c r="B32" s="83"/>
      <c r="C32" s="66"/>
      <c r="D32" s="8" t="s">
        <v>28</v>
      </c>
      <c r="E32" s="9" t="s">
        <v>33</v>
      </c>
      <c r="F32" s="12">
        <f>G32/H23*I23</f>
        <v>10.814</v>
      </c>
      <c r="G32" s="36">
        <v>108.14</v>
      </c>
    </row>
    <row r="33" spans="1:9" ht="44.25" customHeight="1" x14ac:dyDescent="0.25">
      <c r="A33" s="82"/>
      <c r="B33" s="83"/>
      <c r="C33" s="66"/>
      <c r="D33" s="8" t="s">
        <v>29</v>
      </c>
      <c r="E33" s="9" t="s">
        <v>33</v>
      </c>
      <c r="F33" s="12">
        <f>G33/H23*I23</f>
        <v>7.0637200000000009</v>
      </c>
      <c r="G33" s="36">
        <v>70.637200000000007</v>
      </c>
    </row>
    <row r="34" spans="1:9" ht="15.6" customHeight="1" x14ac:dyDescent="0.25">
      <c r="A34" s="82"/>
      <c r="B34" s="83"/>
      <c r="C34" s="66"/>
      <c r="D34" s="8" t="s">
        <v>30</v>
      </c>
      <c r="E34" s="9" t="s">
        <v>33</v>
      </c>
      <c r="F34" s="12">
        <f>G34/H23*I23</f>
        <v>16.725200000000001</v>
      </c>
      <c r="G34" s="36">
        <v>167.25200000000001</v>
      </c>
    </row>
    <row r="35" spans="1:9" ht="27" customHeight="1" x14ac:dyDescent="0.25">
      <c r="A35" s="82"/>
      <c r="B35" s="83"/>
      <c r="C35" s="66"/>
      <c r="D35" s="8" t="s">
        <v>31</v>
      </c>
      <c r="E35" s="9" t="s">
        <v>33</v>
      </c>
      <c r="F35" s="12">
        <f>G35/H23*I23</f>
        <v>0</v>
      </c>
      <c r="G35" s="36">
        <v>0</v>
      </c>
    </row>
    <row r="36" spans="1:9" ht="25.15" customHeight="1" x14ac:dyDescent="0.25">
      <c r="A36" s="82"/>
      <c r="B36" s="83"/>
      <c r="C36" s="66"/>
      <c r="D36" s="8" t="s">
        <v>32</v>
      </c>
      <c r="E36" s="9" t="s">
        <v>33</v>
      </c>
      <c r="F36" s="12">
        <f>G36/H23*I23</f>
        <v>13.116999999999999</v>
      </c>
      <c r="G36" s="36">
        <v>131.16999999999999</v>
      </c>
    </row>
    <row r="37" spans="1:9" ht="25.15" customHeight="1" x14ac:dyDescent="0.25">
      <c r="A37" s="82"/>
      <c r="B37" s="83"/>
      <c r="C37" s="66"/>
      <c r="D37" s="8" t="s">
        <v>55</v>
      </c>
      <c r="E37" s="9" t="s">
        <v>33</v>
      </c>
      <c r="F37" s="12">
        <f>G37/H23*I23</f>
        <v>12.519</v>
      </c>
      <c r="G37" s="36">
        <v>125.19</v>
      </c>
    </row>
    <row r="38" spans="1:9" x14ac:dyDescent="0.25">
      <c r="A38" s="82"/>
      <c r="B38" s="83"/>
      <c r="C38" s="66"/>
      <c r="D38" s="3"/>
      <c r="E38" s="3"/>
      <c r="F38" s="13">
        <f>F29+F30+F31+F32+F33+F34+F35+F36+F37</f>
        <v>93.409530000000004</v>
      </c>
      <c r="G38">
        <f>G29+G30+G31+G32+G33+G34+G35+G36+G37</f>
        <v>934.09529999999995</v>
      </c>
    </row>
    <row r="39" spans="1:9" x14ac:dyDescent="0.25">
      <c r="A39" s="82"/>
      <c r="B39" s="83"/>
      <c r="C39" s="66"/>
      <c r="D39" s="46" t="s">
        <v>16</v>
      </c>
      <c r="E39" s="47"/>
      <c r="F39" s="48"/>
    </row>
    <row r="40" spans="1:9" ht="29.45" customHeight="1" x14ac:dyDescent="0.25">
      <c r="A40" s="82"/>
      <c r="B40" s="83"/>
      <c r="C40" s="66"/>
      <c r="D40" s="49"/>
      <c r="E40" s="50"/>
      <c r="F40" s="51"/>
    </row>
    <row r="41" spans="1:9" x14ac:dyDescent="0.25">
      <c r="A41" s="82"/>
      <c r="B41" s="83"/>
      <c r="C41" s="66"/>
      <c r="D41" s="8" t="s">
        <v>34</v>
      </c>
      <c r="E41" s="10" t="s">
        <v>33</v>
      </c>
      <c r="F41" s="11">
        <f>G41/H41*I41</f>
        <v>0.42599999999999999</v>
      </c>
      <c r="G41">
        <v>4.26</v>
      </c>
      <c r="H41">
        <v>100</v>
      </c>
      <c r="I41">
        <v>10</v>
      </c>
    </row>
    <row r="42" spans="1:9" ht="23.25" x14ac:dyDescent="0.25">
      <c r="A42" s="82"/>
      <c r="B42" s="83"/>
      <c r="C42" s="66"/>
      <c r="D42" s="8" t="s">
        <v>35</v>
      </c>
      <c r="E42" s="10" t="s">
        <v>33</v>
      </c>
      <c r="F42" s="11">
        <f>G42/H41*I41</f>
        <v>86.980999999999995</v>
      </c>
      <c r="G42">
        <v>869.81</v>
      </c>
    </row>
    <row r="43" spans="1:9" x14ac:dyDescent="0.25">
      <c r="A43" s="82"/>
      <c r="B43" s="83"/>
      <c r="C43" s="66"/>
      <c r="D43" s="16" t="s">
        <v>56</v>
      </c>
      <c r="E43" s="10" t="s">
        <v>33</v>
      </c>
      <c r="F43" s="11">
        <f>G43/H41*I41</f>
        <v>3.6070000000000002</v>
      </c>
      <c r="G43">
        <v>36.07</v>
      </c>
    </row>
    <row r="44" spans="1:9" x14ac:dyDescent="0.25">
      <c r="A44" s="82"/>
      <c r="B44" s="83"/>
      <c r="C44" s="66"/>
      <c r="D44" s="20"/>
      <c r="E44" s="21"/>
      <c r="F44" s="22">
        <f>SUM(F41:F43)</f>
        <v>91.013999999999996</v>
      </c>
    </row>
    <row r="45" spans="1:9" ht="10.15" customHeight="1" x14ac:dyDescent="0.25">
      <c r="A45" s="82"/>
      <c r="B45" s="83"/>
      <c r="C45" s="66"/>
      <c r="D45" s="74" t="s">
        <v>17</v>
      </c>
      <c r="E45" s="75"/>
      <c r="F45" s="76"/>
    </row>
    <row r="46" spans="1:9" ht="9" customHeight="1" x14ac:dyDescent="0.25">
      <c r="A46" s="82"/>
      <c r="B46" s="83"/>
      <c r="C46" s="66"/>
      <c r="D46" s="77"/>
      <c r="E46" s="78"/>
      <c r="F46" s="79"/>
    </row>
    <row r="47" spans="1:9" ht="16.5" customHeight="1" x14ac:dyDescent="0.25">
      <c r="A47" s="82"/>
      <c r="B47" s="83"/>
      <c r="C47" s="66"/>
      <c r="D47" s="27" t="s">
        <v>69</v>
      </c>
      <c r="E47" s="10" t="s">
        <v>33</v>
      </c>
      <c r="F47" s="37">
        <f>G47/H41*I41</f>
        <v>17.708501999999999</v>
      </c>
      <c r="G47" s="38">
        <v>177.08501999999999</v>
      </c>
    </row>
    <row r="48" spans="1:9" x14ac:dyDescent="0.25">
      <c r="A48" s="82"/>
      <c r="B48" s="83"/>
      <c r="C48" s="66"/>
      <c r="D48" s="3"/>
      <c r="E48" s="3"/>
      <c r="F48" s="40">
        <f>F47</f>
        <v>17.708501999999999</v>
      </c>
      <c r="G48" s="38"/>
    </row>
    <row r="49" spans="1:9" x14ac:dyDescent="0.25">
      <c r="A49" s="82"/>
      <c r="B49" s="83"/>
      <c r="C49" s="66"/>
      <c r="D49" s="52" t="s">
        <v>18</v>
      </c>
      <c r="E49" s="53"/>
      <c r="F49" s="54"/>
    </row>
    <row r="50" spans="1:9" x14ac:dyDescent="0.25">
      <c r="A50" s="82"/>
      <c r="B50" s="83"/>
      <c r="C50" s="66"/>
      <c r="D50" s="3"/>
      <c r="E50" s="3"/>
      <c r="F50" s="3"/>
    </row>
    <row r="51" spans="1:9" x14ac:dyDescent="0.25">
      <c r="A51" s="82"/>
      <c r="B51" s="83"/>
      <c r="C51" s="66"/>
      <c r="D51" s="46" t="s">
        <v>19</v>
      </c>
      <c r="E51" s="47"/>
      <c r="F51" s="48"/>
    </row>
    <row r="52" spans="1:9" ht="28.15" customHeight="1" x14ac:dyDescent="0.25">
      <c r="A52" s="82"/>
      <c r="B52" s="83"/>
      <c r="C52" s="66"/>
      <c r="D52" s="49"/>
      <c r="E52" s="50"/>
      <c r="F52" s="51"/>
    </row>
    <row r="53" spans="1:9" x14ac:dyDescent="0.25">
      <c r="A53" s="82"/>
      <c r="B53" s="83"/>
      <c r="C53" s="66"/>
      <c r="D53" s="8" t="s">
        <v>36</v>
      </c>
      <c r="E53" s="10" t="s">
        <v>43</v>
      </c>
      <c r="F53" s="11">
        <f>G53/H53*I53</f>
        <v>171.649</v>
      </c>
      <c r="G53">
        <v>1716.49</v>
      </c>
      <c r="H53">
        <v>100</v>
      </c>
      <c r="I53">
        <v>10</v>
      </c>
    </row>
    <row r="54" spans="1:9" x14ac:dyDescent="0.25">
      <c r="A54" s="82"/>
      <c r="B54" s="83"/>
      <c r="C54" s="66"/>
      <c r="D54" s="8" t="s">
        <v>37</v>
      </c>
      <c r="E54" s="10" t="s">
        <v>43</v>
      </c>
      <c r="F54" s="11">
        <f>G54/H53*I53</f>
        <v>55.163000000000004</v>
      </c>
      <c r="G54">
        <v>551.63</v>
      </c>
    </row>
    <row r="55" spans="1:9" x14ac:dyDescent="0.25">
      <c r="A55" s="82"/>
      <c r="B55" s="83"/>
      <c r="C55" s="66"/>
      <c r="D55" s="8" t="s">
        <v>38</v>
      </c>
      <c r="E55" s="10" t="s">
        <v>43</v>
      </c>
      <c r="F55" s="11">
        <f>G55/H53*I53</f>
        <v>131.17099999999999</v>
      </c>
      <c r="G55">
        <v>1311.71</v>
      </c>
    </row>
    <row r="56" spans="1:9" x14ac:dyDescent="0.25">
      <c r="A56" s="82"/>
      <c r="B56" s="83"/>
      <c r="C56" s="66"/>
      <c r="D56" s="8" t="s">
        <v>57</v>
      </c>
      <c r="E56" s="10" t="s">
        <v>43</v>
      </c>
      <c r="F56" s="11">
        <f>G56/H53*I53</f>
        <v>36.775999999999996</v>
      </c>
      <c r="G56">
        <v>367.76</v>
      </c>
    </row>
    <row r="57" spans="1:9" x14ac:dyDescent="0.25">
      <c r="A57" s="82"/>
      <c r="B57" s="83"/>
      <c r="C57" s="66"/>
      <c r="D57" s="8" t="s">
        <v>40</v>
      </c>
      <c r="E57" s="10" t="s">
        <v>43</v>
      </c>
      <c r="F57" s="11">
        <f>G57/H53*I53</f>
        <v>294.20499999999998</v>
      </c>
      <c r="G57">
        <v>2942.05</v>
      </c>
    </row>
    <row r="58" spans="1:9" x14ac:dyDescent="0.25">
      <c r="A58" s="82"/>
      <c r="B58" s="83"/>
      <c r="C58" s="66"/>
      <c r="D58" s="8" t="s">
        <v>39</v>
      </c>
      <c r="E58" s="10" t="s">
        <v>43</v>
      </c>
      <c r="F58" s="11">
        <f>G58/H53*I53</f>
        <v>294.20499999999998</v>
      </c>
      <c r="G58">
        <v>2942.05</v>
      </c>
    </row>
    <row r="59" spans="1:9" ht="15.6" customHeight="1" x14ac:dyDescent="0.25">
      <c r="A59" s="82"/>
      <c r="B59" s="83"/>
      <c r="C59" s="66"/>
      <c r="D59" s="8" t="s">
        <v>41</v>
      </c>
      <c r="E59" s="10" t="s">
        <v>43</v>
      </c>
      <c r="F59" s="11">
        <f>G59/H53*I53</f>
        <v>147.10300000000001</v>
      </c>
      <c r="G59">
        <v>1471.03</v>
      </c>
    </row>
    <row r="60" spans="1:9" x14ac:dyDescent="0.25">
      <c r="A60" s="82"/>
      <c r="B60" s="83"/>
      <c r="C60" s="66"/>
      <c r="D60" s="10" t="s">
        <v>42</v>
      </c>
      <c r="E60" s="10" t="s">
        <v>43</v>
      </c>
      <c r="F60" s="11">
        <f>G60/H53*I53</f>
        <v>73.551000000000002</v>
      </c>
      <c r="G60">
        <v>735.51</v>
      </c>
    </row>
    <row r="61" spans="1:9" x14ac:dyDescent="0.25">
      <c r="A61" s="82"/>
      <c r="B61" s="83"/>
      <c r="C61" s="66"/>
      <c r="D61" s="10" t="s">
        <v>58</v>
      </c>
      <c r="E61" s="10" t="s">
        <v>43</v>
      </c>
      <c r="F61" s="11">
        <f>G61/H53*I53</f>
        <v>36.775999999999996</v>
      </c>
      <c r="G61">
        <v>367.76</v>
      </c>
    </row>
    <row r="62" spans="1:9" x14ac:dyDescent="0.25">
      <c r="A62" s="82"/>
      <c r="B62" s="83"/>
      <c r="C62" s="66"/>
      <c r="D62" s="17"/>
      <c r="E62" s="18"/>
      <c r="F62" s="19">
        <f>SUM(F53:F61)</f>
        <v>1240.5989999999999</v>
      </c>
    </row>
    <row r="63" spans="1:9" x14ac:dyDescent="0.25">
      <c r="A63" s="82"/>
      <c r="B63" s="83"/>
      <c r="C63" s="66"/>
      <c r="D63" s="52" t="s">
        <v>20</v>
      </c>
      <c r="E63" s="53"/>
      <c r="F63" s="54"/>
    </row>
    <row r="64" spans="1:9" ht="30" customHeight="1" x14ac:dyDescent="0.25">
      <c r="A64" s="82"/>
      <c r="B64" s="83"/>
      <c r="C64" s="66"/>
      <c r="D64" s="8" t="s">
        <v>44</v>
      </c>
      <c r="E64" s="10" t="s">
        <v>51</v>
      </c>
      <c r="F64" s="15">
        <f>G64/H64*I64</f>
        <v>70.810400000000001</v>
      </c>
      <c r="G64" s="36">
        <v>708.10400000000004</v>
      </c>
      <c r="H64">
        <v>100</v>
      </c>
      <c r="I64">
        <v>10</v>
      </c>
    </row>
    <row r="65" spans="1:11" ht="15.6" customHeight="1" x14ac:dyDescent="0.25">
      <c r="A65" s="82"/>
      <c r="B65" s="83"/>
      <c r="C65" s="66"/>
      <c r="D65" s="8" t="s">
        <v>45</v>
      </c>
      <c r="E65" s="10" t="s">
        <v>51</v>
      </c>
      <c r="F65" s="15">
        <f>G65/H64*I64</f>
        <v>14.823300000000001</v>
      </c>
      <c r="G65" s="36">
        <v>148.233</v>
      </c>
    </row>
    <row r="66" spans="1:11" ht="23.25" x14ac:dyDescent="0.25">
      <c r="A66" s="82"/>
      <c r="B66" s="83"/>
      <c r="C66" s="66"/>
      <c r="D66" s="8" t="s">
        <v>46</v>
      </c>
      <c r="E66" s="10" t="s">
        <v>51</v>
      </c>
      <c r="F66" s="15">
        <f>G66/H64*I64</f>
        <v>64.705999999999989</v>
      </c>
      <c r="G66" s="36">
        <v>647.05999999999995</v>
      </c>
    </row>
    <row r="67" spans="1:11" ht="16.899999999999999" customHeight="1" x14ac:dyDescent="0.25">
      <c r="A67" s="82"/>
      <c r="B67" s="83"/>
      <c r="C67" s="66"/>
      <c r="D67" s="8" t="s">
        <v>59</v>
      </c>
      <c r="E67" s="10" t="s">
        <v>51</v>
      </c>
      <c r="F67" s="15">
        <f>G67/H64*I64</f>
        <v>10.001999999999999</v>
      </c>
      <c r="G67" s="36">
        <v>100.02</v>
      </c>
    </row>
    <row r="68" spans="1:11" x14ac:dyDescent="0.25">
      <c r="A68" s="82"/>
      <c r="B68" s="83"/>
      <c r="C68" s="66"/>
      <c r="D68" s="8" t="s">
        <v>47</v>
      </c>
      <c r="E68" s="10" t="s">
        <v>51</v>
      </c>
      <c r="F68" s="12">
        <f>G68/H64*I64</f>
        <v>433.0034</v>
      </c>
      <c r="G68" s="36">
        <v>4330.0339999999997</v>
      </c>
    </row>
    <row r="69" spans="1:11" x14ac:dyDescent="0.25">
      <c r="A69" s="82"/>
      <c r="B69" s="83"/>
      <c r="C69" s="66"/>
      <c r="D69" s="8" t="s">
        <v>48</v>
      </c>
      <c r="E69" s="10" t="s">
        <v>51</v>
      </c>
      <c r="F69" s="12">
        <f>G69/H64*I64</f>
        <v>2.6234999999999999</v>
      </c>
      <c r="G69" s="36">
        <v>26.234999999999999</v>
      </c>
    </row>
    <row r="70" spans="1:11" x14ac:dyDescent="0.25">
      <c r="A70" s="82"/>
      <c r="B70" s="83"/>
      <c r="C70" s="66"/>
      <c r="D70" s="8" t="s">
        <v>49</v>
      </c>
      <c r="E70" s="10" t="s">
        <v>51</v>
      </c>
      <c r="F70" s="12">
        <f>G70/H64*I64</f>
        <v>65.587000000000003</v>
      </c>
      <c r="G70" s="36">
        <v>655.87</v>
      </c>
    </row>
    <row r="71" spans="1:11" x14ac:dyDescent="0.25">
      <c r="A71" s="84"/>
      <c r="B71" s="85"/>
      <c r="C71" s="67"/>
      <c r="D71" s="8" t="s">
        <v>50</v>
      </c>
      <c r="E71" s="10" t="s">
        <v>51</v>
      </c>
      <c r="F71" s="12">
        <f>G71/H64*I64</f>
        <v>16.266000000000002</v>
      </c>
      <c r="G71" s="36">
        <v>162.66</v>
      </c>
    </row>
    <row r="72" spans="1:11" x14ac:dyDescent="0.25">
      <c r="A72" s="89"/>
      <c r="B72" s="90"/>
      <c r="C72" s="3"/>
      <c r="D72" s="3"/>
      <c r="E72" s="3"/>
      <c r="F72" s="13">
        <f>SUM(F64:F71)</f>
        <v>677.82159999999999</v>
      </c>
      <c r="G72" s="36">
        <f>SUM(G64:G71)</f>
        <v>6778.2159999999985</v>
      </c>
    </row>
    <row r="73" spans="1:11" x14ac:dyDescent="0.25">
      <c r="A73" s="89"/>
      <c r="B73" s="90"/>
      <c r="C73" s="3"/>
      <c r="D73" s="3"/>
      <c r="E73" s="3"/>
      <c r="F73" s="13">
        <f>F27+F38+F44+F62+F72+F48</f>
        <v>3073.7466319999999</v>
      </c>
      <c r="H73" s="41">
        <f>F73*K8</f>
        <v>165982.31812799998</v>
      </c>
    </row>
    <row r="75" spans="1:11" x14ac:dyDescent="0.25">
      <c r="A75">
        <v>2</v>
      </c>
    </row>
    <row r="76" spans="1:11" ht="60" x14ac:dyDescent="0.25">
      <c r="A76" s="55" t="s">
        <v>0</v>
      </c>
      <c r="B76" s="56"/>
      <c r="C76" s="6" t="s">
        <v>1</v>
      </c>
      <c r="D76" s="6" t="s">
        <v>2</v>
      </c>
      <c r="E76" s="6" t="s">
        <v>3</v>
      </c>
      <c r="F76" s="7" t="s">
        <v>4</v>
      </c>
      <c r="K76" s="42">
        <v>226</v>
      </c>
    </row>
    <row r="77" spans="1:11" x14ac:dyDescent="0.25">
      <c r="A77" s="57">
        <v>1</v>
      </c>
      <c r="B77" s="58"/>
      <c r="C77" s="4">
        <v>2</v>
      </c>
      <c r="D77" s="2">
        <v>3</v>
      </c>
      <c r="E77" s="3">
        <v>4</v>
      </c>
      <c r="F77" s="3">
        <v>5</v>
      </c>
    </row>
    <row r="78" spans="1:11" x14ac:dyDescent="0.25">
      <c r="A78" s="80" t="s">
        <v>21</v>
      </c>
      <c r="B78" s="81"/>
      <c r="C78" s="65" t="s">
        <v>71</v>
      </c>
      <c r="D78" s="46" t="s">
        <v>5</v>
      </c>
      <c r="E78" s="47"/>
      <c r="F78" s="48"/>
    </row>
    <row r="79" spans="1:11" x14ac:dyDescent="0.25">
      <c r="A79" s="82"/>
      <c r="B79" s="83"/>
      <c r="C79" s="66"/>
      <c r="D79" s="49"/>
      <c r="E79" s="50"/>
      <c r="F79" s="51"/>
    </row>
    <row r="80" spans="1:11" x14ac:dyDescent="0.25">
      <c r="A80" s="82"/>
      <c r="B80" s="83"/>
      <c r="C80" s="66"/>
      <c r="D80" s="46" t="s">
        <v>6</v>
      </c>
      <c r="E80" s="47"/>
      <c r="F80" s="48"/>
    </row>
    <row r="81" spans="1:9" x14ac:dyDescent="0.25">
      <c r="A81" s="82"/>
      <c r="B81" s="83"/>
      <c r="C81" s="66"/>
      <c r="D81" s="49"/>
      <c r="E81" s="50"/>
      <c r="F81" s="51"/>
    </row>
    <row r="82" spans="1:9" x14ac:dyDescent="0.25">
      <c r="A82" s="82"/>
      <c r="B82" s="83"/>
      <c r="C82" s="66"/>
      <c r="D82" s="5"/>
      <c r="E82" s="5"/>
      <c r="F82" s="1"/>
    </row>
    <row r="83" spans="1:9" x14ac:dyDescent="0.25">
      <c r="A83" s="82"/>
      <c r="B83" s="83"/>
      <c r="C83" s="66"/>
      <c r="D83" s="46" t="s">
        <v>79</v>
      </c>
      <c r="E83" s="47"/>
      <c r="F83" s="48"/>
    </row>
    <row r="84" spans="1:9" x14ac:dyDescent="0.25">
      <c r="A84" s="82"/>
      <c r="B84" s="83"/>
      <c r="C84" s="66"/>
      <c r="D84" s="68"/>
      <c r="E84" s="69"/>
      <c r="F84" s="70"/>
    </row>
    <row r="85" spans="1:9" x14ac:dyDescent="0.25">
      <c r="A85" s="82"/>
      <c r="B85" s="83"/>
      <c r="C85" s="66"/>
      <c r="D85" s="49"/>
      <c r="E85" s="50"/>
      <c r="F85" s="51"/>
    </row>
    <row r="86" spans="1:9" x14ac:dyDescent="0.25">
      <c r="A86" s="82"/>
      <c r="B86" s="83"/>
      <c r="C86" s="66"/>
      <c r="D86" s="3"/>
      <c r="E86" s="3"/>
      <c r="F86" s="3"/>
    </row>
    <row r="87" spans="1:9" x14ac:dyDescent="0.25">
      <c r="A87" s="82"/>
      <c r="B87" s="83"/>
      <c r="C87" s="66"/>
      <c r="D87" s="71" t="s">
        <v>8</v>
      </c>
      <c r="E87" s="72"/>
      <c r="F87" s="73"/>
    </row>
    <row r="88" spans="1:9" x14ac:dyDescent="0.25">
      <c r="A88" s="82"/>
      <c r="B88" s="83"/>
      <c r="C88" s="66"/>
      <c r="D88" s="3"/>
      <c r="E88" s="3"/>
      <c r="F88" s="3"/>
    </row>
    <row r="89" spans="1:9" x14ac:dyDescent="0.25">
      <c r="A89" s="82"/>
      <c r="B89" s="83"/>
      <c r="C89" s="66"/>
      <c r="D89" s="52" t="s">
        <v>9</v>
      </c>
      <c r="E89" s="53"/>
      <c r="F89" s="54"/>
    </row>
    <row r="90" spans="1:9" x14ac:dyDescent="0.25">
      <c r="A90" s="82"/>
      <c r="B90" s="83"/>
      <c r="C90" s="66"/>
      <c r="D90" s="52" t="s">
        <v>10</v>
      </c>
      <c r="E90" s="53"/>
      <c r="F90" s="54"/>
    </row>
    <row r="91" spans="1:9" x14ac:dyDescent="0.25">
      <c r="A91" s="82"/>
      <c r="B91" s="83"/>
      <c r="C91" s="66"/>
      <c r="D91" s="10" t="s">
        <v>11</v>
      </c>
      <c r="E91" s="10" t="s">
        <v>22</v>
      </c>
      <c r="F91" s="11">
        <f>G91/H91*I91</f>
        <v>141.327</v>
      </c>
      <c r="G91">
        <v>1413.27</v>
      </c>
      <c r="H91">
        <v>100</v>
      </c>
      <c r="I91">
        <v>10</v>
      </c>
    </row>
    <row r="92" spans="1:9" x14ac:dyDescent="0.25">
      <c r="A92" s="82"/>
      <c r="B92" s="83"/>
      <c r="C92" s="66"/>
      <c r="D92" s="8" t="s">
        <v>12</v>
      </c>
      <c r="E92" s="10" t="s">
        <v>23</v>
      </c>
      <c r="F92" s="11">
        <f>G92/H91*I91</f>
        <v>605.51099999999997</v>
      </c>
      <c r="G92">
        <v>6055.11</v>
      </c>
    </row>
    <row r="93" spans="1:9" ht="15.6" customHeight="1" x14ac:dyDescent="0.25">
      <c r="A93" s="82"/>
      <c r="B93" s="83"/>
      <c r="C93" s="66"/>
      <c r="D93" s="8" t="s">
        <v>13</v>
      </c>
      <c r="E93" s="10" t="s">
        <v>24</v>
      </c>
      <c r="F93" s="11">
        <f>G93/H91*I91</f>
        <v>118.38199999999999</v>
      </c>
      <c r="G93">
        <v>1183.82</v>
      </c>
    </row>
    <row r="94" spans="1:9" x14ac:dyDescent="0.25">
      <c r="A94" s="82"/>
      <c r="B94" s="83"/>
      <c r="C94" s="66"/>
      <c r="D94" s="10" t="s">
        <v>14</v>
      </c>
      <c r="E94" s="10" t="s">
        <v>24</v>
      </c>
      <c r="F94" s="11">
        <f>G94/H91*I91</f>
        <v>87.97399999999999</v>
      </c>
      <c r="G94">
        <v>879.74</v>
      </c>
    </row>
    <row r="95" spans="1:9" x14ac:dyDescent="0.25">
      <c r="A95" s="82"/>
      <c r="B95" s="83"/>
      <c r="C95" s="66"/>
      <c r="D95" s="17"/>
      <c r="E95" s="18"/>
      <c r="F95" s="19">
        <f>SUM(F91:F94)</f>
        <v>953.19399999999996</v>
      </c>
    </row>
    <row r="96" spans="1:9" ht="15" customHeight="1" x14ac:dyDescent="0.25">
      <c r="A96" s="82"/>
      <c r="B96" s="83"/>
      <c r="C96" s="66"/>
      <c r="D96" s="71" t="s">
        <v>15</v>
      </c>
      <c r="E96" s="72"/>
      <c r="F96" s="73"/>
    </row>
    <row r="97" spans="1:9" x14ac:dyDescent="0.25">
      <c r="A97" s="82"/>
      <c r="B97" s="83"/>
      <c r="C97" s="66"/>
      <c r="D97" s="8" t="s">
        <v>25</v>
      </c>
      <c r="E97" s="9" t="s">
        <v>33</v>
      </c>
      <c r="F97" s="14">
        <f>G97/H91*I91</f>
        <v>6.0996000000000006</v>
      </c>
      <c r="G97" s="36">
        <v>60.996000000000002</v>
      </c>
    </row>
    <row r="98" spans="1:9" ht="27" customHeight="1" x14ac:dyDescent="0.25">
      <c r="A98" s="82"/>
      <c r="B98" s="83"/>
      <c r="C98" s="66"/>
      <c r="D98" s="8" t="s">
        <v>26</v>
      </c>
      <c r="E98" s="9" t="s">
        <v>33</v>
      </c>
      <c r="F98" s="14">
        <f>G98/H91*I91</f>
        <v>2.4759099999999998</v>
      </c>
      <c r="G98" s="36">
        <v>24.7591</v>
      </c>
    </row>
    <row r="99" spans="1:9" x14ac:dyDescent="0.25">
      <c r="A99" s="82"/>
      <c r="B99" s="83"/>
      <c r="C99" s="66"/>
      <c r="D99" s="8" t="s">
        <v>27</v>
      </c>
      <c r="E99" s="9" t="s">
        <v>33</v>
      </c>
      <c r="F99" s="12">
        <f>G99/H91*I91</f>
        <v>24.595099999999999</v>
      </c>
      <c r="G99" s="36">
        <v>245.95099999999999</v>
      </c>
    </row>
    <row r="100" spans="1:9" x14ac:dyDescent="0.25">
      <c r="A100" s="82"/>
      <c r="B100" s="83"/>
      <c r="C100" s="66"/>
      <c r="D100" s="8" t="s">
        <v>28</v>
      </c>
      <c r="E100" s="9" t="s">
        <v>33</v>
      </c>
      <c r="F100" s="12">
        <f>G100/H91*I91</f>
        <v>10.814</v>
      </c>
      <c r="G100" s="36">
        <v>108.14</v>
      </c>
    </row>
    <row r="101" spans="1:9" ht="55.15" customHeight="1" x14ac:dyDescent="0.25">
      <c r="A101" s="82"/>
      <c r="B101" s="83"/>
      <c r="C101" s="66"/>
      <c r="D101" s="8" t="s">
        <v>29</v>
      </c>
      <c r="E101" s="9" t="s">
        <v>33</v>
      </c>
      <c r="F101" s="12">
        <f>G101/H91*I91</f>
        <v>7.0637200000000009</v>
      </c>
      <c r="G101" s="36">
        <v>70.637200000000007</v>
      </c>
    </row>
    <row r="102" spans="1:9" ht="19.899999999999999" customHeight="1" x14ac:dyDescent="0.25">
      <c r="A102" s="82"/>
      <c r="B102" s="83"/>
      <c r="C102" s="66"/>
      <c r="D102" s="8" t="s">
        <v>30</v>
      </c>
      <c r="E102" s="9" t="s">
        <v>33</v>
      </c>
      <c r="F102" s="12">
        <f>G102/H91*I91</f>
        <v>16.725200000000001</v>
      </c>
      <c r="G102" s="36">
        <v>167.25200000000001</v>
      </c>
    </row>
    <row r="103" spans="1:9" ht="28.15" customHeight="1" x14ac:dyDescent="0.25">
      <c r="A103" s="82"/>
      <c r="B103" s="83"/>
      <c r="C103" s="66"/>
      <c r="D103" s="8" t="s">
        <v>31</v>
      </c>
      <c r="E103" s="9" t="s">
        <v>33</v>
      </c>
      <c r="F103" s="12">
        <f>G103/H91*I91</f>
        <v>0</v>
      </c>
      <c r="G103" s="36">
        <v>0</v>
      </c>
    </row>
    <row r="104" spans="1:9" ht="26.45" customHeight="1" x14ac:dyDescent="0.25">
      <c r="A104" s="82"/>
      <c r="B104" s="83"/>
      <c r="C104" s="66"/>
      <c r="D104" s="8" t="s">
        <v>32</v>
      </c>
      <c r="E104" s="9" t="s">
        <v>33</v>
      </c>
      <c r="F104" s="12">
        <f>G104/H91*I91</f>
        <v>13.116999999999999</v>
      </c>
      <c r="G104" s="36">
        <v>131.16999999999999</v>
      </c>
    </row>
    <row r="105" spans="1:9" ht="28.15" customHeight="1" x14ac:dyDescent="0.25">
      <c r="A105" s="82"/>
      <c r="B105" s="83"/>
      <c r="C105" s="66"/>
      <c r="D105" s="8" t="s">
        <v>55</v>
      </c>
      <c r="E105" s="9" t="s">
        <v>33</v>
      </c>
      <c r="F105" s="12">
        <f>G105/H91*I91</f>
        <v>12.519</v>
      </c>
      <c r="G105" s="36">
        <v>125.19</v>
      </c>
    </row>
    <row r="106" spans="1:9" x14ac:dyDescent="0.25">
      <c r="A106" s="82"/>
      <c r="B106" s="83"/>
      <c r="C106" s="66"/>
      <c r="D106" s="3"/>
      <c r="E106" s="3"/>
      <c r="F106" s="13">
        <f>F97+F98+F99+F100+F101+F102+F103+F104+F105</f>
        <v>93.409530000000004</v>
      </c>
      <c r="G106">
        <f>G97+G98+G99+G100+G101+G102+G103+G104+G105</f>
        <v>934.09529999999995</v>
      </c>
    </row>
    <row r="107" spans="1:9" ht="15" customHeight="1" x14ac:dyDescent="0.25">
      <c r="A107" s="82"/>
      <c r="B107" s="83"/>
      <c r="C107" s="66"/>
      <c r="D107" s="46" t="s">
        <v>16</v>
      </c>
      <c r="E107" s="47"/>
      <c r="F107" s="48"/>
    </row>
    <row r="108" spans="1:9" x14ac:dyDescent="0.25">
      <c r="A108" s="82"/>
      <c r="B108" s="83"/>
      <c r="C108" s="66"/>
      <c r="D108" s="49"/>
      <c r="E108" s="50"/>
      <c r="F108" s="51"/>
    </row>
    <row r="109" spans="1:9" x14ac:dyDescent="0.25">
      <c r="A109" s="82"/>
      <c r="B109" s="83"/>
      <c r="C109" s="66"/>
      <c r="D109" s="8" t="s">
        <v>34</v>
      </c>
      <c r="E109" s="10" t="s">
        <v>33</v>
      </c>
      <c r="F109" s="11">
        <f>G109/H109*I109</f>
        <v>0.42599999999999999</v>
      </c>
      <c r="G109">
        <v>4.26</v>
      </c>
      <c r="H109">
        <v>100</v>
      </c>
      <c r="I109">
        <v>10</v>
      </c>
    </row>
    <row r="110" spans="1:9" ht="23.25" x14ac:dyDescent="0.25">
      <c r="A110" s="82"/>
      <c r="B110" s="83"/>
      <c r="C110" s="66"/>
      <c r="D110" s="8" t="s">
        <v>35</v>
      </c>
      <c r="E110" s="10" t="s">
        <v>33</v>
      </c>
      <c r="F110" s="11">
        <f>G110/H109*I109</f>
        <v>86.980999999999995</v>
      </c>
      <c r="G110">
        <v>869.81</v>
      </c>
    </row>
    <row r="111" spans="1:9" x14ac:dyDescent="0.25">
      <c r="A111" s="82"/>
      <c r="B111" s="83"/>
      <c r="C111" s="66"/>
      <c r="D111" s="16" t="s">
        <v>56</v>
      </c>
      <c r="E111" s="10" t="s">
        <v>33</v>
      </c>
      <c r="F111" s="11">
        <f>G111/H109*I109</f>
        <v>3.6070000000000002</v>
      </c>
      <c r="G111">
        <v>36.07</v>
      </c>
    </row>
    <row r="112" spans="1:9" x14ac:dyDescent="0.25">
      <c r="A112" s="82"/>
      <c r="B112" s="83"/>
      <c r="C112" s="66"/>
      <c r="D112" s="20"/>
      <c r="E112" s="21"/>
      <c r="F112" s="22">
        <f>SUM(F109:F111)</f>
        <v>91.013999999999996</v>
      </c>
    </row>
    <row r="113" spans="1:9" x14ac:dyDescent="0.25">
      <c r="A113" s="82"/>
      <c r="B113" s="83"/>
      <c r="C113" s="66"/>
      <c r="D113" s="74" t="s">
        <v>17</v>
      </c>
      <c r="E113" s="75"/>
      <c r="F113" s="76"/>
    </row>
    <row r="114" spans="1:9" ht="3" customHeight="1" x14ac:dyDescent="0.25">
      <c r="A114" s="82"/>
      <c r="B114" s="83"/>
      <c r="C114" s="66"/>
      <c r="D114" s="77"/>
      <c r="E114" s="78"/>
      <c r="F114" s="79"/>
    </row>
    <row r="115" spans="1:9" x14ac:dyDescent="0.25">
      <c r="A115" s="82"/>
      <c r="B115" s="83"/>
      <c r="C115" s="66"/>
      <c r="D115" s="27" t="s">
        <v>69</v>
      </c>
      <c r="E115" s="10" t="s">
        <v>33</v>
      </c>
      <c r="F115" s="28">
        <f>G115/H109*I109</f>
        <v>17.708501999999999</v>
      </c>
      <c r="G115">
        <v>177.08501999999999</v>
      </c>
    </row>
    <row r="116" spans="1:9" x14ac:dyDescent="0.25">
      <c r="A116" s="82"/>
      <c r="B116" s="83"/>
      <c r="C116" s="66"/>
      <c r="D116" s="3"/>
      <c r="E116" s="3"/>
      <c r="F116" s="43">
        <f>F115</f>
        <v>17.708501999999999</v>
      </c>
    </row>
    <row r="117" spans="1:9" x14ac:dyDescent="0.25">
      <c r="A117" s="82"/>
      <c r="B117" s="83"/>
      <c r="C117" s="66"/>
      <c r="D117" s="52" t="s">
        <v>18</v>
      </c>
      <c r="E117" s="53"/>
      <c r="F117" s="54"/>
    </row>
    <row r="118" spans="1:9" x14ac:dyDescent="0.25">
      <c r="A118" s="82"/>
      <c r="B118" s="83"/>
      <c r="C118" s="66"/>
      <c r="D118" s="3"/>
      <c r="E118" s="3"/>
      <c r="F118" s="3"/>
    </row>
    <row r="119" spans="1:9" x14ac:dyDescent="0.25">
      <c r="A119" s="82"/>
      <c r="B119" s="83"/>
      <c r="C119" s="66"/>
      <c r="D119" s="46" t="s">
        <v>19</v>
      </c>
      <c r="E119" s="47"/>
      <c r="F119" s="48"/>
    </row>
    <row r="120" spans="1:9" x14ac:dyDescent="0.25">
      <c r="A120" s="82"/>
      <c r="B120" s="83"/>
      <c r="C120" s="66"/>
      <c r="D120" s="49"/>
      <c r="E120" s="50"/>
      <c r="F120" s="51"/>
    </row>
    <row r="121" spans="1:9" x14ac:dyDescent="0.25">
      <c r="A121" s="82"/>
      <c r="B121" s="83"/>
      <c r="C121" s="66"/>
      <c r="D121" s="8" t="s">
        <v>36</v>
      </c>
      <c r="E121" s="10" t="s">
        <v>43</v>
      </c>
      <c r="F121" s="11">
        <f>G121/H121*I121</f>
        <v>171.649</v>
      </c>
      <c r="G121">
        <v>1716.49</v>
      </c>
      <c r="H121">
        <v>100</v>
      </c>
      <c r="I121">
        <v>10</v>
      </c>
    </row>
    <row r="122" spans="1:9" ht="15" customHeight="1" x14ac:dyDescent="0.25">
      <c r="A122" s="82"/>
      <c r="B122" s="83"/>
      <c r="C122" s="66"/>
      <c r="D122" s="8" t="s">
        <v>37</v>
      </c>
      <c r="E122" s="10" t="s">
        <v>43</v>
      </c>
      <c r="F122" s="11">
        <f>G122/H121*I121</f>
        <v>55.163000000000004</v>
      </c>
      <c r="G122">
        <v>551.63</v>
      </c>
    </row>
    <row r="123" spans="1:9" ht="15.6" customHeight="1" x14ac:dyDescent="0.25">
      <c r="A123" s="82"/>
      <c r="B123" s="83"/>
      <c r="C123" s="66"/>
      <c r="D123" s="8" t="s">
        <v>38</v>
      </c>
      <c r="E123" s="10" t="s">
        <v>43</v>
      </c>
      <c r="F123" s="11">
        <f>G123/H121*I121</f>
        <v>131.17099999999999</v>
      </c>
      <c r="G123">
        <v>1311.71</v>
      </c>
    </row>
    <row r="124" spans="1:9" x14ac:dyDescent="0.25">
      <c r="A124" s="82"/>
      <c r="B124" s="83"/>
      <c r="C124" s="66"/>
      <c r="D124" s="8" t="s">
        <v>57</v>
      </c>
      <c r="E124" s="10" t="s">
        <v>43</v>
      </c>
      <c r="F124" s="11">
        <f>G124/H121*I121</f>
        <v>36.775999999999996</v>
      </c>
      <c r="G124">
        <v>367.76</v>
      </c>
    </row>
    <row r="125" spans="1:9" x14ac:dyDescent="0.25">
      <c r="A125" s="82"/>
      <c r="B125" s="83"/>
      <c r="C125" s="66"/>
      <c r="D125" s="8" t="s">
        <v>40</v>
      </c>
      <c r="E125" s="10" t="s">
        <v>43</v>
      </c>
      <c r="F125" s="11">
        <f>G125/H121*I121</f>
        <v>294.20499999999998</v>
      </c>
      <c r="G125">
        <v>2942.05</v>
      </c>
    </row>
    <row r="126" spans="1:9" x14ac:dyDescent="0.25">
      <c r="A126" s="82"/>
      <c r="B126" s="83"/>
      <c r="C126" s="66"/>
      <c r="D126" s="8" t="s">
        <v>39</v>
      </c>
      <c r="E126" s="10" t="s">
        <v>43</v>
      </c>
      <c r="F126" s="11">
        <f>G126/H121*I121</f>
        <v>294.20499999999998</v>
      </c>
      <c r="G126">
        <v>2942.05</v>
      </c>
    </row>
    <row r="127" spans="1:9" ht="16.899999999999999" customHeight="1" x14ac:dyDescent="0.25">
      <c r="A127" s="82"/>
      <c r="B127" s="83"/>
      <c r="C127" s="66"/>
      <c r="D127" s="8" t="s">
        <v>41</v>
      </c>
      <c r="E127" s="10" t="s">
        <v>43</v>
      </c>
      <c r="F127" s="11">
        <f>G127/H121*I121</f>
        <v>147.10300000000001</v>
      </c>
      <c r="G127">
        <v>1471.03</v>
      </c>
    </row>
    <row r="128" spans="1:9" x14ac:dyDescent="0.25">
      <c r="A128" s="82"/>
      <c r="B128" s="83"/>
      <c r="C128" s="66"/>
      <c r="D128" s="10" t="s">
        <v>42</v>
      </c>
      <c r="E128" s="10" t="s">
        <v>43</v>
      </c>
      <c r="F128" s="11">
        <f>G128/H121*I121</f>
        <v>73.551000000000002</v>
      </c>
      <c r="G128">
        <v>735.51</v>
      </c>
    </row>
    <row r="129" spans="1:11" x14ac:dyDescent="0.25">
      <c r="A129" s="82"/>
      <c r="B129" s="83"/>
      <c r="C129" s="66"/>
      <c r="D129" s="10" t="s">
        <v>58</v>
      </c>
      <c r="E129" s="10" t="s">
        <v>43</v>
      </c>
      <c r="F129" s="11">
        <f>G129/H121*I121</f>
        <v>36.775999999999996</v>
      </c>
      <c r="G129">
        <v>367.76</v>
      </c>
    </row>
    <row r="130" spans="1:11" x14ac:dyDescent="0.25">
      <c r="A130" s="82"/>
      <c r="B130" s="83"/>
      <c r="C130" s="66"/>
      <c r="D130" s="17"/>
      <c r="E130" s="18"/>
      <c r="F130" s="19">
        <f>SUM(F121:F129)</f>
        <v>1240.5989999999999</v>
      </c>
    </row>
    <row r="131" spans="1:11" x14ac:dyDescent="0.25">
      <c r="A131" s="82"/>
      <c r="B131" s="83"/>
      <c r="C131" s="66"/>
      <c r="D131" s="52" t="s">
        <v>20</v>
      </c>
      <c r="E131" s="53"/>
      <c r="F131" s="54"/>
    </row>
    <row r="132" spans="1:11" ht="28.15" customHeight="1" x14ac:dyDescent="0.25">
      <c r="A132" s="82"/>
      <c r="B132" s="83"/>
      <c r="C132" s="66"/>
      <c r="D132" s="8" t="s">
        <v>44</v>
      </c>
      <c r="E132" s="10" t="s">
        <v>51</v>
      </c>
      <c r="F132" s="15">
        <f>G132/H132*I132</f>
        <v>70.810350000000014</v>
      </c>
      <c r="G132" s="36">
        <v>708.10350000000005</v>
      </c>
      <c r="H132">
        <v>100</v>
      </c>
      <c r="I132">
        <v>10</v>
      </c>
    </row>
    <row r="133" spans="1:11" ht="18" customHeight="1" x14ac:dyDescent="0.25">
      <c r="A133" s="82"/>
      <c r="B133" s="83"/>
      <c r="C133" s="66"/>
      <c r="D133" s="8" t="s">
        <v>45</v>
      </c>
      <c r="E133" s="10" t="s">
        <v>51</v>
      </c>
      <c r="F133" s="15">
        <f>G133/H132*I132</f>
        <v>14.823300000000001</v>
      </c>
      <c r="G133" s="36">
        <v>148.233</v>
      </c>
    </row>
    <row r="134" spans="1:11" ht="23.25" x14ac:dyDescent="0.25">
      <c r="A134" s="82"/>
      <c r="B134" s="83"/>
      <c r="C134" s="66"/>
      <c r="D134" s="8" t="s">
        <v>46</v>
      </c>
      <c r="E134" s="10" t="s">
        <v>51</v>
      </c>
      <c r="F134" s="15">
        <f>G134/H132*I132</f>
        <v>64.705999999999989</v>
      </c>
      <c r="G134" s="36">
        <v>647.05999999999995</v>
      </c>
    </row>
    <row r="135" spans="1:11" ht="17.45" customHeight="1" x14ac:dyDescent="0.25">
      <c r="A135" s="82"/>
      <c r="B135" s="83"/>
      <c r="C135" s="66"/>
      <c r="D135" s="8" t="s">
        <v>59</v>
      </c>
      <c r="E135" s="10" t="s">
        <v>51</v>
      </c>
      <c r="F135" s="15">
        <f>G135/H132*I132</f>
        <v>10.001999999999999</v>
      </c>
      <c r="G135" s="36">
        <v>100.02</v>
      </c>
    </row>
    <row r="136" spans="1:11" x14ac:dyDescent="0.25">
      <c r="A136" s="82"/>
      <c r="B136" s="83"/>
      <c r="C136" s="66"/>
      <c r="D136" s="8" t="s">
        <v>47</v>
      </c>
      <c r="E136" s="10" t="s">
        <v>51</v>
      </c>
      <c r="F136" s="12">
        <f>G136/H132*I132</f>
        <v>433.0034</v>
      </c>
      <c r="G136" s="36">
        <v>4330.0339999999997</v>
      </c>
    </row>
    <row r="137" spans="1:11" x14ac:dyDescent="0.25">
      <c r="A137" s="82"/>
      <c r="B137" s="83"/>
      <c r="C137" s="66"/>
      <c r="D137" s="8" t="s">
        <v>48</v>
      </c>
      <c r="E137" s="10" t="s">
        <v>51</v>
      </c>
      <c r="F137" s="12">
        <f>G137/H132*I132</f>
        <v>2.6234999999999999</v>
      </c>
      <c r="G137" s="36">
        <v>26.234999999999999</v>
      </c>
    </row>
    <row r="138" spans="1:11" x14ac:dyDescent="0.25">
      <c r="A138" s="82"/>
      <c r="B138" s="83"/>
      <c r="C138" s="66"/>
      <c r="D138" s="8" t="s">
        <v>49</v>
      </c>
      <c r="E138" s="10" t="s">
        <v>51</v>
      </c>
      <c r="F138" s="12">
        <f>G138/H132*I132</f>
        <v>65.587000000000003</v>
      </c>
      <c r="G138" s="36">
        <v>655.87</v>
      </c>
    </row>
    <row r="139" spans="1:11" ht="19.899999999999999" customHeight="1" x14ac:dyDescent="0.25">
      <c r="A139" s="82"/>
      <c r="B139" s="83"/>
      <c r="C139" s="66"/>
      <c r="D139" s="8" t="s">
        <v>50</v>
      </c>
      <c r="E139" s="10" t="s">
        <v>51</v>
      </c>
      <c r="F139" s="12">
        <f>G139/H132*I132</f>
        <v>16.266000000000002</v>
      </c>
      <c r="G139" s="36">
        <v>162.66</v>
      </c>
    </row>
    <row r="140" spans="1:11" x14ac:dyDescent="0.25">
      <c r="A140" s="82"/>
      <c r="B140" s="83"/>
      <c r="C140" s="66"/>
      <c r="D140" s="3"/>
      <c r="E140" s="3"/>
      <c r="F140" s="13">
        <f>SUM(F132:F139)</f>
        <v>677.82155</v>
      </c>
      <c r="G140">
        <f>SUM(G132:G139)</f>
        <v>6778.2154999999993</v>
      </c>
    </row>
    <row r="141" spans="1:11" x14ac:dyDescent="0.25">
      <c r="A141" s="84"/>
      <c r="B141" s="85"/>
      <c r="C141" s="67"/>
      <c r="D141" s="3"/>
      <c r="E141" s="3"/>
      <c r="F141" s="13">
        <f>F95+F106+F112+F130+F140+F116</f>
        <v>3073.7465819999998</v>
      </c>
      <c r="H141" s="41">
        <f>F141*K76</f>
        <v>694666.72753199993</v>
      </c>
    </row>
    <row r="142" spans="1:11" x14ac:dyDescent="0.25">
      <c r="A142" s="30"/>
      <c r="B142" s="30"/>
      <c r="C142" s="31"/>
      <c r="D142" s="31"/>
      <c r="E142" s="31"/>
      <c r="F142" s="32"/>
    </row>
    <row r="143" spans="1:11" x14ac:dyDescent="0.25">
      <c r="A143">
        <v>3</v>
      </c>
    </row>
    <row r="144" spans="1:11" ht="60" x14ac:dyDescent="0.25">
      <c r="A144" s="55" t="s">
        <v>0</v>
      </c>
      <c r="B144" s="56"/>
      <c r="C144" s="6" t="s">
        <v>1</v>
      </c>
      <c r="D144" s="6" t="s">
        <v>2</v>
      </c>
      <c r="E144" s="6" t="s">
        <v>3</v>
      </c>
      <c r="F144" s="7" t="s">
        <v>4</v>
      </c>
      <c r="K144" s="42">
        <v>15</v>
      </c>
    </row>
    <row r="145" spans="1:9" x14ac:dyDescent="0.25">
      <c r="A145" s="57">
        <v>1</v>
      </c>
      <c r="B145" s="58"/>
      <c r="C145" s="4">
        <v>2</v>
      </c>
      <c r="D145" s="2">
        <v>3</v>
      </c>
      <c r="E145" s="3">
        <v>4</v>
      </c>
      <c r="F145" s="3">
        <v>5</v>
      </c>
    </row>
    <row r="146" spans="1:9" x14ac:dyDescent="0.25">
      <c r="A146" s="80" t="s">
        <v>21</v>
      </c>
      <c r="B146" s="81"/>
      <c r="C146" s="65" t="s">
        <v>72</v>
      </c>
      <c r="D146" s="46" t="s">
        <v>5</v>
      </c>
      <c r="E146" s="47"/>
      <c r="F146" s="48"/>
    </row>
    <row r="147" spans="1:9" x14ac:dyDescent="0.25">
      <c r="A147" s="82"/>
      <c r="B147" s="83"/>
      <c r="C147" s="66"/>
      <c r="D147" s="49"/>
      <c r="E147" s="50"/>
      <c r="F147" s="51"/>
    </row>
    <row r="148" spans="1:9" x14ac:dyDescent="0.25">
      <c r="A148" s="82"/>
      <c r="B148" s="83"/>
      <c r="C148" s="66"/>
      <c r="D148" s="46" t="s">
        <v>6</v>
      </c>
      <c r="E148" s="47"/>
      <c r="F148" s="48"/>
    </row>
    <row r="149" spans="1:9" x14ac:dyDescent="0.25">
      <c r="A149" s="82"/>
      <c r="B149" s="83"/>
      <c r="C149" s="66"/>
      <c r="D149" s="49"/>
      <c r="E149" s="50"/>
      <c r="F149" s="51"/>
    </row>
    <row r="150" spans="1:9" x14ac:dyDescent="0.25">
      <c r="A150" s="82"/>
      <c r="B150" s="83"/>
      <c r="C150" s="66"/>
      <c r="D150" s="5"/>
      <c r="E150" s="5"/>
      <c r="F150" s="1"/>
    </row>
    <row r="151" spans="1:9" x14ac:dyDescent="0.25">
      <c r="A151" s="82"/>
      <c r="B151" s="83"/>
      <c r="C151" s="66"/>
      <c r="D151" s="46" t="s">
        <v>7</v>
      </c>
      <c r="E151" s="47"/>
      <c r="F151" s="48"/>
    </row>
    <row r="152" spans="1:9" x14ac:dyDescent="0.25">
      <c r="A152" s="82"/>
      <c r="B152" s="83"/>
      <c r="C152" s="66"/>
      <c r="D152" s="68"/>
      <c r="E152" s="69"/>
      <c r="F152" s="70"/>
    </row>
    <row r="153" spans="1:9" x14ac:dyDescent="0.25">
      <c r="A153" s="82"/>
      <c r="B153" s="83"/>
      <c r="C153" s="66"/>
      <c r="D153" s="49"/>
      <c r="E153" s="50"/>
      <c r="F153" s="51"/>
    </row>
    <row r="154" spans="1:9" x14ac:dyDescent="0.25">
      <c r="A154" s="82"/>
      <c r="B154" s="83"/>
      <c r="C154" s="66"/>
      <c r="D154" s="3"/>
      <c r="E154" s="3"/>
      <c r="F154" s="3"/>
    </row>
    <row r="155" spans="1:9" x14ac:dyDescent="0.25">
      <c r="A155" s="82"/>
      <c r="B155" s="83"/>
      <c r="C155" s="66"/>
      <c r="D155" s="71" t="s">
        <v>8</v>
      </c>
      <c r="E155" s="72"/>
      <c r="F155" s="73"/>
    </row>
    <row r="156" spans="1:9" x14ac:dyDescent="0.25">
      <c r="A156" s="82"/>
      <c r="B156" s="83"/>
      <c r="C156" s="66"/>
      <c r="D156" s="3"/>
      <c r="E156" s="3"/>
      <c r="F156" s="3"/>
    </row>
    <row r="157" spans="1:9" x14ac:dyDescent="0.25">
      <c r="A157" s="82"/>
      <c r="B157" s="83"/>
      <c r="C157" s="66"/>
      <c r="D157" s="52" t="s">
        <v>9</v>
      </c>
      <c r="E157" s="53"/>
      <c r="F157" s="54"/>
    </row>
    <row r="158" spans="1:9" x14ac:dyDescent="0.25">
      <c r="A158" s="82"/>
      <c r="B158" s="83"/>
      <c r="C158" s="66"/>
      <c r="D158" s="52" t="s">
        <v>10</v>
      </c>
      <c r="E158" s="53"/>
      <c r="F158" s="54"/>
    </row>
    <row r="159" spans="1:9" x14ac:dyDescent="0.25">
      <c r="A159" s="82"/>
      <c r="B159" s="83"/>
      <c r="C159" s="66"/>
      <c r="D159" s="10" t="s">
        <v>11</v>
      </c>
      <c r="E159" s="10" t="s">
        <v>22</v>
      </c>
      <c r="F159" s="11">
        <f>G159/H159*I159</f>
        <v>141.327</v>
      </c>
      <c r="G159">
        <v>1413.27</v>
      </c>
      <c r="H159">
        <v>100</v>
      </c>
      <c r="I159">
        <v>10</v>
      </c>
    </row>
    <row r="160" spans="1:9" x14ac:dyDescent="0.25">
      <c r="A160" s="82"/>
      <c r="B160" s="83"/>
      <c r="C160" s="66"/>
      <c r="D160" s="8" t="s">
        <v>12</v>
      </c>
      <c r="E160" s="10" t="s">
        <v>23</v>
      </c>
      <c r="F160" s="11">
        <f>G160/H159*I159</f>
        <v>605.51099999999997</v>
      </c>
      <c r="G160">
        <v>6055.11</v>
      </c>
    </row>
    <row r="161" spans="1:7" ht="16.149999999999999" customHeight="1" x14ac:dyDescent="0.25">
      <c r="A161" s="82"/>
      <c r="B161" s="83"/>
      <c r="C161" s="66"/>
      <c r="D161" s="8" t="s">
        <v>13</v>
      </c>
      <c r="E161" s="10" t="s">
        <v>24</v>
      </c>
      <c r="F161" s="11">
        <f>G161/H159*I159</f>
        <v>118.38199999999999</v>
      </c>
      <c r="G161">
        <v>1183.82</v>
      </c>
    </row>
    <row r="162" spans="1:7" x14ac:dyDescent="0.25">
      <c r="A162" s="82"/>
      <c r="B162" s="83"/>
      <c r="C162" s="66"/>
      <c r="D162" s="10" t="s">
        <v>14</v>
      </c>
      <c r="E162" s="10" t="s">
        <v>24</v>
      </c>
      <c r="F162" s="11">
        <f>G162/H159*I159</f>
        <v>87.97399999999999</v>
      </c>
      <c r="G162">
        <v>879.74</v>
      </c>
    </row>
    <row r="163" spans="1:7" x14ac:dyDescent="0.25">
      <c r="A163" s="82"/>
      <c r="B163" s="83"/>
      <c r="C163" s="66"/>
      <c r="D163" s="17"/>
      <c r="E163" s="18"/>
      <c r="F163" s="19">
        <f>SUM(F159:F162)</f>
        <v>953.19399999999996</v>
      </c>
    </row>
    <row r="164" spans="1:7" ht="15" customHeight="1" x14ac:dyDescent="0.25">
      <c r="A164" s="82"/>
      <c r="B164" s="83"/>
      <c r="C164" s="66"/>
      <c r="D164" s="71" t="s">
        <v>15</v>
      </c>
      <c r="E164" s="72"/>
      <c r="F164" s="73"/>
    </row>
    <row r="165" spans="1:7" x14ac:dyDescent="0.25">
      <c r="A165" s="82"/>
      <c r="B165" s="83"/>
      <c r="C165" s="66"/>
      <c r="D165" s="8" t="s">
        <v>25</v>
      </c>
      <c r="E165" s="9" t="s">
        <v>33</v>
      </c>
      <c r="F165" s="14">
        <f>G165/H159*I159</f>
        <v>6.0996000000000006</v>
      </c>
      <c r="G165" s="36">
        <v>60.996000000000002</v>
      </c>
    </row>
    <row r="166" spans="1:7" ht="27" customHeight="1" x14ac:dyDescent="0.25">
      <c r="A166" s="82"/>
      <c r="B166" s="83"/>
      <c r="C166" s="66"/>
      <c r="D166" s="8" t="s">
        <v>26</v>
      </c>
      <c r="E166" s="9" t="s">
        <v>33</v>
      </c>
      <c r="F166" s="14">
        <f>G166/H159*I159</f>
        <v>2.4759099999999998</v>
      </c>
      <c r="G166" s="36">
        <v>24.7591</v>
      </c>
    </row>
    <row r="167" spans="1:7" x14ac:dyDescent="0.25">
      <c r="A167" s="82"/>
      <c r="B167" s="83"/>
      <c r="C167" s="66"/>
      <c r="D167" s="8" t="s">
        <v>27</v>
      </c>
      <c r="E167" s="9" t="s">
        <v>33</v>
      </c>
      <c r="F167" s="12">
        <f>G167/H159*I159</f>
        <v>24.595099999999999</v>
      </c>
      <c r="G167" s="36">
        <v>245.95099999999999</v>
      </c>
    </row>
    <row r="168" spans="1:7" x14ac:dyDescent="0.25">
      <c r="A168" s="82"/>
      <c r="B168" s="83"/>
      <c r="C168" s="66"/>
      <c r="D168" s="8" t="s">
        <v>28</v>
      </c>
      <c r="E168" s="9" t="s">
        <v>33</v>
      </c>
      <c r="F168" s="12">
        <f>G168/H159*I159</f>
        <v>10.814</v>
      </c>
      <c r="G168" s="36">
        <v>108.14</v>
      </c>
    </row>
    <row r="169" spans="1:7" ht="55.15" customHeight="1" x14ac:dyDescent="0.25">
      <c r="A169" s="82"/>
      <c r="B169" s="83"/>
      <c r="C169" s="66"/>
      <c r="D169" s="8" t="s">
        <v>29</v>
      </c>
      <c r="E169" s="9" t="s">
        <v>33</v>
      </c>
      <c r="F169" s="12">
        <f>G169/H159*I159</f>
        <v>7.0637200000000009</v>
      </c>
      <c r="G169" s="36">
        <v>70.637200000000007</v>
      </c>
    </row>
    <row r="170" spans="1:7" ht="17.45" customHeight="1" x14ac:dyDescent="0.25">
      <c r="A170" s="82"/>
      <c r="B170" s="83"/>
      <c r="C170" s="66"/>
      <c r="D170" s="8" t="s">
        <v>30</v>
      </c>
      <c r="E170" s="9" t="s">
        <v>33</v>
      </c>
      <c r="F170" s="12">
        <f>G170/H159*I159</f>
        <v>16.725200000000001</v>
      </c>
      <c r="G170" s="36">
        <v>167.25200000000001</v>
      </c>
    </row>
    <row r="171" spans="1:7" ht="26.45" customHeight="1" x14ac:dyDescent="0.25">
      <c r="A171" s="82"/>
      <c r="B171" s="83"/>
      <c r="C171" s="66"/>
      <c r="D171" s="8" t="s">
        <v>31</v>
      </c>
      <c r="E171" s="9" t="s">
        <v>33</v>
      </c>
      <c r="F171" s="12">
        <f>G171/H159*I159</f>
        <v>0</v>
      </c>
      <c r="G171" s="36">
        <v>0</v>
      </c>
    </row>
    <row r="172" spans="1:7" ht="24.6" customHeight="1" x14ac:dyDescent="0.25">
      <c r="A172" s="82"/>
      <c r="B172" s="83"/>
      <c r="C172" s="66"/>
      <c r="D172" s="8" t="s">
        <v>32</v>
      </c>
      <c r="E172" s="9" t="s">
        <v>33</v>
      </c>
      <c r="F172" s="12">
        <f>G172/H159*I159</f>
        <v>13.116999999999999</v>
      </c>
      <c r="G172" s="36">
        <v>131.16999999999999</v>
      </c>
    </row>
    <row r="173" spans="1:7" ht="24" customHeight="1" x14ac:dyDescent="0.25">
      <c r="A173" s="82"/>
      <c r="B173" s="83"/>
      <c r="C173" s="66"/>
      <c r="D173" s="8" t="s">
        <v>55</v>
      </c>
      <c r="E173" s="9" t="s">
        <v>33</v>
      </c>
      <c r="F173" s="12">
        <f>G173/H159*I159</f>
        <v>12.519</v>
      </c>
      <c r="G173" s="36">
        <v>125.19</v>
      </c>
    </row>
    <row r="174" spans="1:7" x14ac:dyDescent="0.25">
      <c r="A174" s="82"/>
      <c r="B174" s="83"/>
      <c r="C174" s="66"/>
      <c r="D174" s="3"/>
      <c r="E174" s="3"/>
      <c r="F174" s="13">
        <f>F165+F166+F167+F168+F169+F170+F171+F172+F173</f>
        <v>93.409530000000004</v>
      </c>
      <c r="G174">
        <f>G165+G166+G167+G168+G169+G170+G171+G172+G173</f>
        <v>934.09529999999995</v>
      </c>
    </row>
    <row r="175" spans="1:7" ht="15" customHeight="1" x14ac:dyDescent="0.25">
      <c r="A175" s="82"/>
      <c r="B175" s="83"/>
      <c r="C175" s="66"/>
      <c r="D175" s="46" t="s">
        <v>16</v>
      </c>
      <c r="E175" s="47"/>
      <c r="F175" s="48"/>
    </row>
    <row r="176" spans="1:7" x14ac:dyDescent="0.25">
      <c r="A176" s="82"/>
      <c r="B176" s="83"/>
      <c r="C176" s="66"/>
      <c r="D176" s="49"/>
      <c r="E176" s="50"/>
      <c r="F176" s="51"/>
    </row>
    <row r="177" spans="1:9" x14ac:dyDescent="0.25">
      <c r="A177" s="82"/>
      <c r="B177" s="83"/>
      <c r="C177" s="66"/>
      <c r="D177" s="8" t="s">
        <v>34</v>
      </c>
      <c r="E177" s="10" t="s">
        <v>33</v>
      </c>
      <c r="F177" s="11">
        <f>G177/H177*I177</f>
        <v>0.42599999999999999</v>
      </c>
      <c r="G177">
        <v>4.26</v>
      </c>
      <c r="H177">
        <v>100</v>
      </c>
      <c r="I177">
        <v>10</v>
      </c>
    </row>
    <row r="178" spans="1:9" ht="23.25" x14ac:dyDescent="0.25">
      <c r="A178" s="82"/>
      <c r="B178" s="83"/>
      <c r="C178" s="66"/>
      <c r="D178" s="8" t="s">
        <v>35</v>
      </c>
      <c r="E178" s="10" t="s">
        <v>33</v>
      </c>
      <c r="F178" s="11">
        <f>G178/H177*I177</f>
        <v>86.980999999999995</v>
      </c>
      <c r="G178">
        <v>869.81</v>
      </c>
    </row>
    <row r="179" spans="1:9" x14ac:dyDescent="0.25">
      <c r="A179" s="82"/>
      <c r="B179" s="83"/>
      <c r="C179" s="66"/>
      <c r="D179" s="16" t="s">
        <v>56</v>
      </c>
      <c r="E179" s="10" t="s">
        <v>33</v>
      </c>
      <c r="F179" s="11">
        <f>G179/H177*I177</f>
        <v>3.6070000000000002</v>
      </c>
      <c r="G179">
        <v>36.07</v>
      </c>
    </row>
    <row r="180" spans="1:9" x14ac:dyDescent="0.25">
      <c r="A180" s="82"/>
      <c r="B180" s="83"/>
      <c r="C180" s="66"/>
      <c r="D180" s="20"/>
      <c r="E180" s="21"/>
      <c r="F180" s="22">
        <f>SUM(F177:F179)</f>
        <v>91.013999999999996</v>
      </c>
    </row>
    <row r="181" spans="1:9" x14ac:dyDescent="0.25">
      <c r="A181" s="82"/>
      <c r="B181" s="83"/>
      <c r="C181" s="66"/>
      <c r="D181" s="74" t="s">
        <v>17</v>
      </c>
      <c r="E181" s="75"/>
      <c r="F181" s="76"/>
    </row>
    <row r="182" spans="1:9" ht="2.4500000000000002" customHeight="1" x14ac:dyDescent="0.25">
      <c r="A182" s="82"/>
      <c r="B182" s="83"/>
      <c r="C182" s="66"/>
      <c r="D182" s="77"/>
      <c r="E182" s="78"/>
      <c r="F182" s="79"/>
    </row>
    <row r="183" spans="1:9" x14ac:dyDescent="0.25">
      <c r="A183" s="82"/>
      <c r="B183" s="83"/>
      <c r="C183" s="66"/>
      <c r="D183" s="27" t="s">
        <v>69</v>
      </c>
      <c r="E183" s="10" t="s">
        <v>33</v>
      </c>
      <c r="F183" s="28">
        <f>G183/H177*I177</f>
        <v>17.708501999999999</v>
      </c>
      <c r="G183">
        <v>177.08501999999999</v>
      </c>
    </row>
    <row r="184" spans="1:9" x14ac:dyDescent="0.25">
      <c r="A184" s="82"/>
      <c r="B184" s="83"/>
      <c r="C184" s="66"/>
      <c r="D184" s="3"/>
      <c r="E184" s="3"/>
      <c r="F184" s="29">
        <f>F183</f>
        <v>17.708501999999999</v>
      </c>
    </row>
    <row r="185" spans="1:9" x14ac:dyDescent="0.25">
      <c r="A185" s="82"/>
      <c r="B185" s="83"/>
      <c r="C185" s="66"/>
      <c r="D185" s="52" t="s">
        <v>18</v>
      </c>
      <c r="E185" s="53"/>
      <c r="F185" s="54"/>
    </row>
    <row r="186" spans="1:9" x14ac:dyDescent="0.25">
      <c r="A186" s="82"/>
      <c r="B186" s="83"/>
      <c r="C186" s="66"/>
      <c r="D186" s="3"/>
      <c r="E186" s="3"/>
      <c r="F186" s="3"/>
    </row>
    <row r="187" spans="1:9" x14ac:dyDescent="0.25">
      <c r="A187" s="82"/>
      <c r="B187" s="83"/>
      <c r="C187" s="66"/>
      <c r="D187" s="46" t="s">
        <v>19</v>
      </c>
      <c r="E187" s="47"/>
      <c r="F187" s="48"/>
    </row>
    <row r="188" spans="1:9" x14ac:dyDescent="0.25">
      <c r="A188" s="82"/>
      <c r="B188" s="83"/>
      <c r="C188" s="66"/>
      <c r="D188" s="49"/>
      <c r="E188" s="50"/>
      <c r="F188" s="51"/>
    </row>
    <row r="189" spans="1:9" x14ac:dyDescent="0.25">
      <c r="A189" s="82"/>
      <c r="B189" s="83"/>
      <c r="C189" s="66"/>
      <c r="D189" s="8" t="s">
        <v>36</v>
      </c>
      <c r="E189" s="10" t="s">
        <v>43</v>
      </c>
      <c r="F189" s="11">
        <f>G189/H189*I189</f>
        <v>171.649</v>
      </c>
      <c r="G189">
        <v>1716.49</v>
      </c>
      <c r="H189">
        <v>100</v>
      </c>
      <c r="I189">
        <v>10</v>
      </c>
    </row>
    <row r="190" spans="1:9" x14ac:dyDescent="0.25">
      <c r="A190" s="82"/>
      <c r="B190" s="83"/>
      <c r="C190" s="66"/>
      <c r="D190" s="8" t="s">
        <v>37</v>
      </c>
      <c r="E190" s="10" t="s">
        <v>43</v>
      </c>
      <c r="F190" s="11">
        <f>G190/H189*I189</f>
        <v>55.163000000000004</v>
      </c>
      <c r="G190">
        <v>551.63</v>
      </c>
    </row>
    <row r="191" spans="1:9" ht="15" customHeight="1" x14ac:dyDescent="0.25">
      <c r="A191" s="82"/>
      <c r="B191" s="83"/>
      <c r="C191" s="66"/>
      <c r="D191" s="8" t="s">
        <v>38</v>
      </c>
      <c r="E191" s="10" t="s">
        <v>43</v>
      </c>
      <c r="F191" s="11">
        <f>G191/H189*I189</f>
        <v>131.17099999999999</v>
      </c>
      <c r="G191">
        <v>1311.71</v>
      </c>
    </row>
    <row r="192" spans="1:9" x14ac:dyDescent="0.25">
      <c r="A192" s="82"/>
      <c r="B192" s="83"/>
      <c r="C192" s="66"/>
      <c r="D192" s="8" t="s">
        <v>57</v>
      </c>
      <c r="E192" s="10" t="s">
        <v>43</v>
      </c>
      <c r="F192" s="11">
        <f>G192/H189*I189</f>
        <v>36.775999999999996</v>
      </c>
      <c r="G192">
        <v>367.76</v>
      </c>
    </row>
    <row r="193" spans="1:9" x14ac:dyDescent="0.25">
      <c r="A193" s="82"/>
      <c r="B193" s="83"/>
      <c r="C193" s="66"/>
      <c r="D193" s="8" t="s">
        <v>40</v>
      </c>
      <c r="E193" s="10" t="s">
        <v>43</v>
      </c>
      <c r="F193" s="11">
        <f>G193/H189*I189</f>
        <v>294.20499999999998</v>
      </c>
      <c r="G193">
        <v>2942.05</v>
      </c>
    </row>
    <row r="194" spans="1:9" x14ac:dyDescent="0.25">
      <c r="A194" s="82"/>
      <c r="B194" s="83"/>
      <c r="C194" s="66"/>
      <c r="D194" s="8" t="s">
        <v>39</v>
      </c>
      <c r="E194" s="10" t="s">
        <v>43</v>
      </c>
      <c r="F194" s="11">
        <f>G194/H189*I189</f>
        <v>294.20499999999998</v>
      </c>
      <c r="G194">
        <v>2942.05</v>
      </c>
    </row>
    <row r="195" spans="1:9" ht="18" customHeight="1" x14ac:dyDescent="0.25">
      <c r="A195" s="82"/>
      <c r="B195" s="83"/>
      <c r="C195" s="66"/>
      <c r="D195" s="8" t="s">
        <v>41</v>
      </c>
      <c r="E195" s="10" t="s">
        <v>43</v>
      </c>
      <c r="F195" s="11">
        <f>G195/H189*I189</f>
        <v>147.10300000000001</v>
      </c>
      <c r="G195">
        <v>1471.03</v>
      </c>
    </row>
    <row r="196" spans="1:9" x14ac:dyDescent="0.25">
      <c r="A196" s="82"/>
      <c r="B196" s="83"/>
      <c r="C196" s="66"/>
      <c r="D196" s="10" t="s">
        <v>42</v>
      </c>
      <c r="E196" s="10" t="s">
        <v>43</v>
      </c>
      <c r="F196" s="11">
        <f>G196/H189*I189</f>
        <v>73.551000000000002</v>
      </c>
      <c r="G196">
        <v>735.51</v>
      </c>
    </row>
    <row r="197" spans="1:9" x14ac:dyDescent="0.25">
      <c r="A197" s="82"/>
      <c r="B197" s="83"/>
      <c r="C197" s="66"/>
      <c r="D197" s="10" t="s">
        <v>58</v>
      </c>
      <c r="E197" s="10" t="s">
        <v>43</v>
      </c>
      <c r="F197" s="11">
        <f>G197/H189*I189</f>
        <v>36.775999999999996</v>
      </c>
      <c r="G197">
        <v>367.76</v>
      </c>
    </row>
    <row r="198" spans="1:9" x14ac:dyDescent="0.25">
      <c r="A198" s="82"/>
      <c r="B198" s="83"/>
      <c r="C198" s="66"/>
      <c r="D198" s="17"/>
      <c r="E198" s="18"/>
      <c r="F198" s="19">
        <f>SUM(F189:F197)</f>
        <v>1240.5989999999999</v>
      </c>
    </row>
    <row r="199" spans="1:9" x14ac:dyDescent="0.25">
      <c r="A199" s="82"/>
      <c r="B199" s="83"/>
      <c r="C199" s="66"/>
      <c r="D199" s="52" t="s">
        <v>20</v>
      </c>
      <c r="E199" s="53"/>
      <c r="F199" s="54"/>
    </row>
    <row r="200" spans="1:9" ht="23.25" x14ac:dyDescent="0.25">
      <c r="A200" s="82"/>
      <c r="B200" s="83"/>
      <c r="C200" s="66"/>
      <c r="D200" s="8" t="s">
        <v>44</v>
      </c>
      <c r="E200" s="10" t="s">
        <v>51</v>
      </c>
      <c r="F200" s="15">
        <f>G200/H200*I200</f>
        <v>70.810350000000014</v>
      </c>
      <c r="G200" s="36">
        <v>708.10350000000005</v>
      </c>
      <c r="H200">
        <v>100</v>
      </c>
      <c r="I200">
        <v>10</v>
      </c>
    </row>
    <row r="201" spans="1:9" ht="17.45" customHeight="1" x14ac:dyDescent="0.25">
      <c r="A201" s="82"/>
      <c r="B201" s="83"/>
      <c r="C201" s="66"/>
      <c r="D201" s="8" t="s">
        <v>45</v>
      </c>
      <c r="E201" s="10" t="s">
        <v>51</v>
      </c>
      <c r="F201" s="15">
        <f>G201/H200*I200</f>
        <v>14.823300000000001</v>
      </c>
      <c r="G201" s="36">
        <v>148.233</v>
      </c>
    </row>
    <row r="202" spans="1:9" ht="23.25" x14ac:dyDescent="0.25">
      <c r="A202" s="82"/>
      <c r="B202" s="83"/>
      <c r="C202" s="66"/>
      <c r="D202" s="8" t="s">
        <v>46</v>
      </c>
      <c r="E202" s="10" t="s">
        <v>51</v>
      </c>
      <c r="F202" s="15">
        <f>G202/H200*I200</f>
        <v>64.705999999999989</v>
      </c>
      <c r="G202" s="36">
        <v>647.05999999999995</v>
      </c>
    </row>
    <row r="203" spans="1:9" x14ac:dyDescent="0.25">
      <c r="A203" s="82"/>
      <c r="B203" s="83"/>
      <c r="C203" s="66"/>
      <c r="D203" s="8" t="s">
        <v>59</v>
      </c>
      <c r="E203" s="10" t="s">
        <v>51</v>
      </c>
      <c r="F203" s="15">
        <f>G203/H200*I200</f>
        <v>10.001999999999999</v>
      </c>
      <c r="G203" s="36">
        <v>100.02</v>
      </c>
    </row>
    <row r="204" spans="1:9" x14ac:dyDescent="0.25">
      <c r="A204" s="82"/>
      <c r="B204" s="83"/>
      <c r="C204" s="66"/>
      <c r="D204" s="8" t="s">
        <v>47</v>
      </c>
      <c r="E204" s="10" t="s">
        <v>51</v>
      </c>
      <c r="F204" s="12">
        <f>G204/H200*I200</f>
        <v>433.0034</v>
      </c>
      <c r="G204" s="36">
        <v>4330.0339999999997</v>
      </c>
    </row>
    <row r="205" spans="1:9" x14ac:dyDescent="0.25">
      <c r="A205" s="82"/>
      <c r="B205" s="83"/>
      <c r="C205" s="66"/>
      <c r="D205" s="8" t="s">
        <v>48</v>
      </c>
      <c r="E205" s="10" t="s">
        <v>51</v>
      </c>
      <c r="F205" s="12">
        <f>G205/H200*I200</f>
        <v>2.6234999999999999</v>
      </c>
      <c r="G205" s="36">
        <v>26.234999999999999</v>
      </c>
    </row>
    <row r="206" spans="1:9" x14ac:dyDescent="0.25">
      <c r="A206" s="82"/>
      <c r="B206" s="83"/>
      <c r="C206" s="66"/>
      <c r="D206" s="8" t="s">
        <v>49</v>
      </c>
      <c r="E206" s="10" t="s">
        <v>51</v>
      </c>
      <c r="F206" s="12">
        <f>G206/H200*I200</f>
        <v>65.587000000000003</v>
      </c>
      <c r="G206" s="36">
        <v>655.87</v>
      </c>
    </row>
    <row r="207" spans="1:9" ht="18" customHeight="1" x14ac:dyDescent="0.25">
      <c r="A207" s="82"/>
      <c r="B207" s="83"/>
      <c r="C207" s="66"/>
      <c r="D207" s="8" t="s">
        <v>50</v>
      </c>
      <c r="E207" s="10" t="s">
        <v>51</v>
      </c>
      <c r="F207" s="12">
        <f>G207/H200*I200</f>
        <v>16.266000000000002</v>
      </c>
      <c r="G207" s="36">
        <v>162.66</v>
      </c>
    </row>
    <row r="208" spans="1:9" x14ac:dyDescent="0.25">
      <c r="A208" s="82"/>
      <c r="B208" s="83"/>
      <c r="C208" s="66"/>
      <c r="D208" s="3"/>
      <c r="E208" s="3"/>
      <c r="F208" s="13">
        <f>SUM(F200:F207)</f>
        <v>677.82155</v>
      </c>
      <c r="G208">
        <f>SUM(G200:G207)</f>
        <v>6778.2154999999993</v>
      </c>
    </row>
    <row r="209" spans="1:11" x14ac:dyDescent="0.25">
      <c r="A209" s="84"/>
      <c r="B209" s="85"/>
      <c r="C209" s="67"/>
      <c r="D209" s="3"/>
      <c r="E209" s="3"/>
      <c r="F209" s="13">
        <f>F163+F174+F180+F198+F208+F184</f>
        <v>3073.7465819999998</v>
      </c>
      <c r="H209" s="45">
        <f>F209*K144</f>
        <v>46106.198729999996</v>
      </c>
    </row>
    <row r="210" spans="1:11" x14ac:dyDescent="0.25">
      <c r="A210" s="33"/>
      <c r="B210" s="33"/>
      <c r="C210" s="34"/>
      <c r="D210" s="31"/>
      <c r="E210" s="31"/>
      <c r="F210" s="32"/>
    </row>
    <row r="211" spans="1:11" x14ac:dyDescent="0.25">
      <c r="A211" s="33">
        <v>3.2</v>
      </c>
      <c r="B211" s="33"/>
      <c r="C211" s="34"/>
      <c r="D211" s="31"/>
      <c r="E211" s="31"/>
      <c r="F211" s="32"/>
    </row>
    <row r="212" spans="1:11" ht="60" x14ac:dyDescent="0.25">
      <c r="A212" s="55" t="s">
        <v>0</v>
      </c>
      <c r="B212" s="56"/>
      <c r="C212" s="6" t="s">
        <v>1</v>
      </c>
      <c r="D212" s="6" t="s">
        <v>2</v>
      </c>
      <c r="E212" s="6" t="s">
        <v>3</v>
      </c>
      <c r="F212" s="7" t="s">
        <v>4</v>
      </c>
      <c r="K212" s="42">
        <v>10</v>
      </c>
    </row>
    <row r="213" spans="1:11" x14ac:dyDescent="0.25">
      <c r="A213" s="57">
        <v>1</v>
      </c>
      <c r="B213" s="58"/>
      <c r="C213" s="4">
        <v>2</v>
      </c>
      <c r="D213" s="2">
        <v>3</v>
      </c>
      <c r="E213" s="3">
        <v>4</v>
      </c>
      <c r="F213" s="3">
        <v>5</v>
      </c>
    </row>
    <row r="214" spans="1:11" x14ac:dyDescent="0.25">
      <c r="A214" s="80" t="s">
        <v>21</v>
      </c>
      <c r="B214" s="81"/>
      <c r="C214" s="65" t="s">
        <v>73</v>
      </c>
      <c r="D214" s="46" t="s">
        <v>5</v>
      </c>
      <c r="E214" s="47"/>
      <c r="F214" s="48"/>
    </row>
    <row r="215" spans="1:11" x14ac:dyDescent="0.25">
      <c r="A215" s="82"/>
      <c r="B215" s="83"/>
      <c r="C215" s="66"/>
      <c r="D215" s="49"/>
      <c r="E215" s="50"/>
      <c r="F215" s="51"/>
    </row>
    <row r="216" spans="1:11" x14ac:dyDescent="0.25">
      <c r="A216" s="82"/>
      <c r="B216" s="83"/>
      <c r="C216" s="66"/>
      <c r="D216" s="46" t="s">
        <v>6</v>
      </c>
      <c r="E216" s="47"/>
      <c r="F216" s="48"/>
    </row>
    <row r="217" spans="1:11" x14ac:dyDescent="0.25">
      <c r="A217" s="82"/>
      <c r="B217" s="83"/>
      <c r="C217" s="66"/>
      <c r="D217" s="49"/>
      <c r="E217" s="50"/>
      <c r="F217" s="51"/>
    </row>
    <row r="218" spans="1:11" x14ac:dyDescent="0.25">
      <c r="A218" s="82"/>
      <c r="B218" s="83"/>
      <c r="C218" s="66"/>
      <c r="D218" s="5"/>
      <c r="E218" s="5"/>
      <c r="F218" s="1"/>
    </row>
    <row r="219" spans="1:11" x14ac:dyDescent="0.25">
      <c r="A219" s="82"/>
      <c r="B219" s="83"/>
      <c r="C219" s="66"/>
      <c r="D219" s="46" t="s">
        <v>79</v>
      </c>
      <c r="E219" s="47"/>
      <c r="F219" s="48"/>
    </row>
    <row r="220" spans="1:11" x14ac:dyDescent="0.25">
      <c r="A220" s="82"/>
      <c r="B220" s="83"/>
      <c r="C220" s="66"/>
      <c r="D220" s="68"/>
      <c r="E220" s="69"/>
      <c r="F220" s="70"/>
    </row>
    <row r="221" spans="1:11" x14ac:dyDescent="0.25">
      <c r="A221" s="82"/>
      <c r="B221" s="83"/>
      <c r="C221" s="66"/>
      <c r="D221" s="49"/>
      <c r="E221" s="50"/>
      <c r="F221" s="51"/>
    </row>
    <row r="222" spans="1:11" x14ac:dyDescent="0.25">
      <c r="A222" s="82"/>
      <c r="B222" s="83"/>
      <c r="C222" s="66"/>
      <c r="D222" s="3"/>
      <c r="E222" s="3"/>
      <c r="F222" s="3"/>
    </row>
    <row r="223" spans="1:11" x14ac:dyDescent="0.25">
      <c r="A223" s="82"/>
      <c r="B223" s="83"/>
      <c r="C223" s="66"/>
      <c r="D223" s="71" t="s">
        <v>8</v>
      </c>
      <c r="E223" s="72"/>
      <c r="F223" s="73"/>
    </row>
    <row r="224" spans="1:11" x14ac:dyDescent="0.25">
      <c r="A224" s="82"/>
      <c r="B224" s="83"/>
      <c r="C224" s="66"/>
      <c r="D224" s="3"/>
      <c r="E224" s="3"/>
      <c r="F224" s="3"/>
    </row>
    <row r="225" spans="1:9" x14ac:dyDescent="0.25">
      <c r="A225" s="82"/>
      <c r="B225" s="83"/>
      <c r="C225" s="66"/>
      <c r="D225" s="52" t="s">
        <v>9</v>
      </c>
      <c r="E225" s="53"/>
      <c r="F225" s="54"/>
    </row>
    <row r="226" spans="1:9" x14ac:dyDescent="0.25">
      <c r="A226" s="82"/>
      <c r="B226" s="83"/>
      <c r="C226" s="66"/>
      <c r="D226" s="52" t="s">
        <v>10</v>
      </c>
      <c r="E226" s="53"/>
      <c r="F226" s="54"/>
    </row>
    <row r="227" spans="1:9" x14ac:dyDescent="0.25">
      <c r="A227" s="82"/>
      <c r="B227" s="83"/>
      <c r="C227" s="66"/>
      <c r="D227" s="10" t="s">
        <v>11</v>
      </c>
      <c r="E227" s="10" t="s">
        <v>22</v>
      </c>
      <c r="F227" s="11">
        <f>G227/H227*I227</f>
        <v>141.327</v>
      </c>
      <c r="G227">
        <v>1413.27</v>
      </c>
      <c r="H227">
        <v>100</v>
      </c>
      <c r="I227">
        <v>10</v>
      </c>
    </row>
    <row r="228" spans="1:9" x14ac:dyDescent="0.25">
      <c r="A228" s="82"/>
      <c r="B228" s="83"/>
      <c r="C228" s="66"/>
      <c r="D228" s="8" t="s">
        <v>12</v>
      </c>
      <c r="E228" s="10" t="s">
        <v>23</v>
      </c>
      <c r="F228" s="11">
        <f>G228/H227*I227</f>
        <v>605.51099999999997</v>
      </c>
      <c r="G228">
        <v>6055.11</v>
      </c>
    </row>
    <row r="229" spans="1:9" ht="17.45" customHeight="1" x14ac:dyDescent="0.25">
      <c r="A229" s="82"/>
      <c r="B229" s="83"/>
      <c r="C229" s="66"/>
      <c r="D229" s="8" t="s">
        <v>13</v>
      </c>
      <c r="E229" s="10" t="s">
        <v>24</v>
      </c>
      <c r="F229" s="11">
        <f>G229/H227*I227</f>
        <v>118.38199999999999</v>
      </c>
      <c r="G229">
        <v>1183.82</v>
      </c>
    </row>
    <row r="230" spans="1:9" x14ac:dyDescent="0.25">
      <c r="A230" s="82"/>
      <c r="B230" s="83"/>
      <c r="C230" s="66"/>
      <c r="D230" s="10" t="s">
        <v>14</v>
      </c>
      <c r="E230" s="10" t="s">
        <v>24</v>
      </c>
      <c r="F230" s="11">
        <f>G230/H227*I227</f>
        <v>87.97399999999999</v>
      </c>
      <c r="G230">
        <v>879.74</v>
      </c>
    </row>
    <row r="231" spans="1:9" x14ac:dyDescent="0.25">
      <c r="A231" s="82"/>
      <c r="B231" s="83"/>
      <c r="C231" s="66"/>
      <c r="D231" s="17"/>
      <c r="E231" s="18"/>
      <c r="F231" s="19">
        <f>SUM(F227:F230)</f>
        <v>953.19399999999996</v>
      </c>
    </row>
    <row r="232" spans="1:9" x14ac:dyDescent="0.25">
      <c r="A232" s="82"/>
      <c r="B232" s="83"/>
      <c r="C232" s="66"/>
      <c r="D232" s="71" t="s">
        <v>15</v>
      </c>
      <c r="E232" s="72"/>
      <c r="F232" s="73"/>
    </row>
    <row r="233" spans="1:9" x14ac:dyDescent="0.25">
      <c r="A233" s="82"/>
      <c r="B233" s="83"/>
      <c r="C233" s="66"/>
      <c r="D233" s="8" t="s">
        <v>25</v>
      </c>
      <c r="E233" s="9" t="s">
        <v>33</v>
      </c>
      <c r="F233" s="14">
        <f>G233/H227*I227</f>
        <v>6.0996000000000006</v>
      </c>
      <c r="G233" s="36">
        <v>60.996000000000002</v>
      </c>
    </row>
    <row r="234" spans="1:9" ht="27" customHeight="1" x14ac:dyDescent="0.25">
      <c r="A234" s="82"/>
      <c r="B234" s="83"/>
      <c r="C234" s="66"/>
      <c r="D234" s="8" t="s">
        <v>26</v>
      </c>
      <c r="E234" s="9" t="s">
        <v>33</v>
      </c>
      <c r="F234" s="14">
        <f>G234/H227*I227</f>
        <v>2.4759099999999998</v>
      </c>
      <c r="G234" s="36">
        <v>24.7591</v>
      </c>
    </row>
    <row r="235" spans="1:9" x14ac:dyDescent="0.25">
      <c r="A235" s="82"/>
      <c r="B235" s="83"/>
      <c r="C235" s="66"/>
      <c r="D235" s="8" t="s">
        <v>27</v>
      </c>
      <c r="E235" s="9" t="s">
        <v>33</v>
      </c>
      <c r="F235" s="12">
        <f>G235/H227*I227</f>
        <v>24.595099999999999</v>
      </c>
      <c r="G235" s="36">
        <v>245.95099999999999</v>
      </c>
    </row>
    <row r="236" spans="1:9" ht="21" customHeight="1" x14ac:dyDescent="0.25">
      <c r="A236" s="82"/>
      <c r="B236" s="83"/>
      <c r="C236" s="66"/>
      <c r="D236" s="8" t="s">
        <v>28</v>
      </c>
      <c r="E236" s="9" t="s">
        <v>33</v>
      </c>
      <c r="F236" s="12">
        <f>G236/H227*I227</f>
        <v>10.814</v>
      </c>
      <c r="G236" s="36">
        <v>108.14</v>
      </c>
    </row>
    <row r="237" spans="1:9" ht="52.15" customHeight="1" x14ac:dyDescent="0.25">
      <c r="A237" s="82"/>
      <c r="B237" s="83"/>
      <c r="C237" s="66"/>
      <c r="D237" s="8" t="s">
        <v>29</v>
      </c>
      <c r="E237" s="9" t="s">
        <v>33</v>
      </c>
      <c r="F237" s="12">
        <f>G237/H227*I227</f>
        <v>7.0637200000000009</v>
      </c>
      <c r="G237" s="36">
        <v>70.637200000000007</v>
      </c>
    </row>
    <row r="238" spans="1:9" ht="18.600000000000001" customHeight="1" x14ac:dyDescent="0.25">
      <c r="A238" s="82"/>
      <c r="B238" s="83"/>
      <c r="C238" s="66"/>
      <c r="D238" s="8" t="s">
        <v>30</v>
      </c>
      <c r="E238" s="9" t="s">
        <v>33</v>
      </c>
      <c r="F238" s="12">
        <f>G238/H227*I227</f>
        <v>16.725200000000001</v>
      </c>
      <c r="G238" s="36">
        <v>167.25200000000001</v>
      </c>
    </row>
    <row r="239" spans="1:9" ht="28.15" customHeight="1" x14ac:dyDescent="0.25">
      <c r="A239" s="82"/>
      <c r="B239" s="83"/>
      <c r="C239" s="66"/>
      <c r="D239" s="8" t="s">
        <v>31</v>
      </c>
      <c r="E239" s="9" t="s">
        <v>33</v>
      </c>
      <c r="F239" s="12">
        <f>G239/H227*I227</f>
        <v>0</v>
      </c>
      <c r="G239" s="36">
        <v>0</v>
      </c>
    </row>
    <row r="240" spans="1:9" ht="25.9" customHeight="1" x14ac:dyDescent="0.25">
      <c r="A240" s="82"/>
      <c r="B240" s="83"/>
      <c r="C240" s="66"/>
      <c r="D240" s="8" t="s">
        <v>32</v>
      </c>
      <c r="E240" s="9" t="s">
        <v>33</v>
      </c>
      <c r="F240" s="12">
        <f>G240/H227*I227</f>
        <v>13.116999999999999</v>
      </c>
      <c r="G240" s="36">
        <v>131.16999999999999</v>
      </c>
    </row>
    <row r="241" spans="1:9" ht="25.9" customHeight="1" x14ac:dyDescent="0.25">
      <c r="A241" s="82"/>
      <c r="B241" s="83"/>
      <c r="C241" s="66"/>
      <c r="D241" s="8" t="s">
        <v>55</v>
      </c>
      <c r="E241" s="9" t="s">
        <v>33</v>
      </c>
      <c r="F241" s="12">
        <f>G241/H227*I227</f>
        <v>12.519</v>
      </c>
      <c r="G241" s="36">
        <v>125.19</v>
      </c>
    </row>
    <row r="242" spans="1:9" x14ac:dyDescent="0.25">
      <c r="A242" s="82"/>
      <c r="B242" s="83"/>
      <c r="C242" s="66"/>
      <c r="D242" s="3"/>
      <c r="E242" s="3"/>
      <c r="F242" s="13">
        <f>F233+F234+F235+F236+F237+F238+F239+F240+F241</f>
        <v>93.409530000000004</v>
      </c>
      <c r="G242">
        <f>G233+G234+G235+G236+G237+G238+G239+G240+G241</f>
        <v>934.09529999999995</v>
      </c>
    </row>
    <row r="243" spans="1:9" x14ac:dyDescent="0.25">
      <c r="A243" s="82"/>
      <c r="B243" s="83"/>
      <c r="C243" s="66"/>
      <c r="D243" s="46" t="s">
        <v>16</v>
      </c>
      <c r="E243" s="47"/>
      <c r="F243" s="48"/>
    </row>
    <row r="244" spans="1:9" x14ac:dyDescent="0.25">
      <c r="A244" s="82"/>
      <c r="B244" s="83"/>
      <c r="C244" s="66"/>
      <c r="D244" s="49"/>
      <c r="E244" s="50"/>
      <c r="F244" s="51"/>
    </row>
    <row r="245" spans="1:9" x14ac:dyDescent="0.25">
      <c r="A245" s="82"/>
      <c r="B245" s="83"/>
      <c r="C245" s="66"/>
      <c r="D245" s="8" t="s">
        <v>34</v>
      </c>
      <c r="E245" s="10" t="s">
        <v>33</v>
      </c>
      <c r="F245" s="11">
        <f>G245/H245*I245</f>
        <v>0.42599999999999999</v>
      </c>
      <c r="G245">
        <v>4.26</v>
      </c>
      <c r="H245">
        <v>100</v>
      </c>
      <c r="I245">
        <v>10</v>
      </c>
    </row>
    <row r="246" spans="1:9" ht="23.25" x14ac:dyDescent="0.25">
      <c r="A246" s="82"/>
      <c r="B246" s="83"/>
      <c r="C246" s="66"/>
      <c r="D246" s="8" t="s">
        <v>35</v>
      </c>
      <c r="E246" s="10" t="s">
        <v>33</v>
      </c>
      <c r="F246" s="11">
        <f>G246/H245*I245</f>
        <v>86.980999999999995</v>
      </c>
      <c r="G246">
        <v>869.81</v>
      </c>
    </row>
    <row r="247" spans="1:9" x14ac:dyDescent="0.25">
      <c r="A247" s="82"/>
      <c r="B247" s="83"/>
      <c r="C247" s="66"/>
      <c r="D247" s="16" t="s">
        <v>56</v>
      </c>
      <c r="E247" s="10" t="s">
        <v>33</v>
      </c>
      <c r="F247" s="11">
        <f>G247/H245*I245</f>
        <v>3.6070000000000002</v>
      </c>
      <c r="G247">
        <v>36.07</v>
      </c>
    </row>
    <row r="248" spans="1:9" x14ac:dyDescent="0.25">
      <c r="A248" s="82"/>
      <c r="B248" s="83"/>
      <c r="C248" s="66"/>
      <c r="D248" s="20"/>
      <c r="E248" s="21"/>
      <c r="F248" s="22">
        <f>SUM(F245:F247)</f>
        <v>91.013999999999996</v>
      </c>
    </row>
    <row r="249" spans="1:9" x14ac:dyDescent="0.25">
      <c r="A249" s="82"/>
      <c r="B249" s="83"/>
      <c r="C249" s="66"/>
      <c r="D249" s="74" t="s">
        <v>17</v>
      </c>
      <c r="E249" s="75"/>
      <c r="F249" s="76"/>
    </row>
    <row r="250" spans="1:9" ht="3" customHeight="1" x14ac:dyDescent="0.25">
      <c r="A250" s="82"/>
      <c r="B250" s="83"/>
      <c r="C250" s="66"/>
      <c r="D250" s="77"/>
      <c r="E250" s="78"/>
      <c r="F250" s="79"/>
    </row>
    <row r="251" spans="1:9" x14ac:dyDescent="0.25">
      <c r="A251" s="82"/>
      <c r="B251" s="83"/>
      <c r="C251" s="66"/>
      <c r="D251" s="27" t="s">
        <v>69</v>
      </c>
      <c r="E251" s="10" t="s">
        <v>33</v>
      </c>
      <c r="F251" s="37">
        <f>G251/H245*I245</f>
        <v>17.708501999999999</v>
      </c>
      <c r="G251" s="38">
        <v>177.08501999999999</v>
      </c>
    </row>
    <row r="252" spans="1:9" x14ac:dyDescent="0.25">
      <c r="A252" s="82"/>
      <c r="B252" s="83"/>
      <c r="C252" s="66"/>
      <c r="D252" s="3"/>
      <c r="E252" s="3"/>
      <c r="F252" s="40">
        <f>F251</f>
        <v>17.708501999999999</v>
      </c>
      <c r="G252" s="38"/>
    </row>
    <row r="253" spans="1:9" x14ac:dyDescent="0.25">
      <c r="A253" s="82"/>
      <c r="B253" s="83"/>
      <c r="C253" s="66"/>
      <c r="D253" s="52" t="s">
        <v>18</v>
      </c>
      <c r="E253" s="53"/>
      <c r="F253" s="54"/>
    </row>
    <row r="254" spans="1:9" x14ac:dyDescent="0.25">
      <c r="A254" s="82"/>
      <c r="B254" s="83"/>
      <c r="C254" s="66"/>
      <c r="D254" s="3"/>
      <c r="E254" s="3"/>
      <c r="F254" s="3"/>
    </row>
    <row r="255" spans="1:9" x14ac:dyDescent="0.25">
      <c r="A255" s="82"/>
      <c r="B255" s="83"/>
      <c r="C255" s="66"/>
      <c r="D255" s="46" t="s">
        <v>19</v>
      </c>
      <c r="E255" s="47"/>
      <c r="F255" s="48"/>
    </row>
    <row r="256" spans="1:9" x14ac:dyDescent="0.25">
      <c r="A256" s="82"/>
      <c r="B256" s="83"/>
      <c r="C256" s="66"/>
      <c r="D256" s="49"/>
      <c r="E256" s="50"/>
      <c r="F256" s="51"/>
    </row>
    <row r="257" spans="1:9" x14ac:dyDescent="0.25">
      <c r="A257" s="82"/>
      <c r="B257" s="83"/>
      <c r="C257" s="66"/>
      <c r="D257" s="8" t="s">
        <v>36</v>
      </c>
      <c r="E257" s="10" t="s">
        <v>43</v>
      </c>
      <c r="F257" s="11">
        <f>G257/H257*I257</f>
        <v>171.649</v>
      </c>
      <c r="G257">
        <v>1716.49</v>
      </c>
      <c r="H257">
        <v>100</v>
      </c>
      <c r="I257">
        <v>10</v>
      </c>
    </row>
    <row r="258" spans="1:9" x14ac:dyDescent="0.25">
      <c r="A258" s="82"/>
      <c r="B258" s="83"/>
      <c r="C258" s="66"/>
      <c r="D258" s="8" t="s">
        <v>37</v>
      </c>
      <c r="E258" s="10" t="s">
        <v>43</v>
      </c>
      <c r="F258" s="11">
        <f>G258/H257*I257</f>
        <v>55.163000000000004</v>
      </c>
      <c r="G258">
        <v>551.63</v>
      </c>
    </row>
    <row r="259" spans="1:9" x14ac:dyDescent="0.25">
      <c r="A259" s="82"/>
      <c r="B259" s="83"/>
      <c r="C259" s="66"/>
      <c r="D259" s="8" t="s">
        <v>38</v>
      </c>
      <c r="E259" s="10" t="s">
        <v>43</v>
      </c>
      <c r="F259" s="11">
        <f>G259/H257*I257</f>
        <v>131.17099999999999</v>
      </c>
      <c r="G259">
        <v>1311.71</v>
      </c>
    </row>
    <row r="260" spans="1:9" x14ac:dyDescent="0.25">
      <c r="A260" s="82"/>
      <c r="B260" s="83"/>
      <c r="C260" s="66"/>
      <c r="D260" s="8" t="s">
        <v>57</v>
      </c>
      <c r="E260" s="10" t="s">
        <v>43</v>
      </c>
      <c r="F260" s="11">
        <f>G260/H257*I257</f>
        <v>36.775999999999996</v>
      </c>
      <c r="G260">
        <v>367.76</v>
      </c>
    </row>
    <row r="261" spans="1:9" x14ac:dyDescent="0.25">
      <c r="A261" s="82"/>
      <c r="B261" s="83"/>
      <c r="C261" s="66"/>
      <c r="D261" s="8" t="s">
        <v>40</v>
      </c>
      <c r="E261" s="10" t="s">
        <v>43</v>
      </c>
      <c r="F261" s="11">
        <f>G261/H257*I257</f>
        <v>294.20499999999998</v>
      </c>
      <c r="G261">
        <v>2942.05</v>
      </c>
    </row>
    <row r="262" spans="1:9" x14ac:dyDescent="0.25">
      <c r="A262" s="82"/>
      <c r="B262" s="83"/>
      <c r="C262" s="66"/>
      <c r="D262" s="8" t="s">
        <v>39</v>
      </c>
      <c r="E262" s="10" t="s">
        <v>43</v>
      </c>
      <c r="F262" s="11">
        <f>G262/H257*I257</f>
        <v>294.20499999999998</v>
      </c>
      <c r="G262">
        <v>2942.05</v>
      </c>
    </row>
    <row r="263" spans="1:9" ht="18.600000000000001" customHeight="1" x14ac:dyDescent="0.25">
      <c r="A263" s="82"/>
      <c r="B263" s="83"/>
      <c r="C263" s="66"/>
      <c r="D263" s="8" t="s">
        <v>41</v>
      </c>
      <c r="E263" s="10" t="s">
        <v>43</v>
      </c>
      <c r="F263" s="11">
        <f>G263/H257*I257</f>
        <v>147.10300000000001</v>
      </c>
      <c r="G263">
        <v>1471.03</v>
      </c>
    </row>
    <row r="264" spans="1:9" x14ac:dyDescent="0.25">
      <c r="A264" s="82"/>
      <c r="B264" s="83"/>
      <c r="C264" s="66"/>
      <c r="D264" s="10" t="s">
        <v>42</v>
      </c>
      <c r="E264" s="10" t="s">
        <v>43</v>
      </c>
      <c r="F264" s="11">
        <f>G264/H257*I257</f>
        <v>73.551000000000002</v>
      </c>
      <c r="G264">
        <v>735.51</v>
      </c>
    </row>
    <row r="265" spans="1:9" x14ac:dyDescent="0.25">
      <c r="A265" s="82"/>
      <c r="B265" s="83"/>
      <c r="C265" s="66"/>
      <c r="D265" s="10" t="s">
        <v>58</v>
      </c>
      <c r="E265" s="10" t="s">
        <v>43</v>
      </c>
      <c r="F265" s="11">
        <f>G265/H257*I257</f>
        <v>36.775999999999996</v>
      </c>
      <c r="G265">
        <v>367.76</v>
      </c>
    </row>
    <row r="266" spans="1:9" x14ac:dyDescent="0.25">
      <c r="A266" s="82"/>
      <c r="B266" s="83"/>
      <c r="C266" s="66"/>
      <c r="D266" s="17"/>
      <c r="E266" s="18"/>
      <c r="F266" s="19">
        <f>SUM(F257:F265)</f>
        <v>1240.5989999999999</v>
      </c>
    </row>
    <row r="267" spans="1:9" x14ac:dyDescent="0.25">
      <c r="A267" s="82"/>
      <c r="B267" s="83"/>
      <c r="C267" s="66"/>
      <c r="D267" s="52" t="s">
        <v>20</v>
      </c>
      <c r="E267" s="53"/>
      <c r="F267" s="54"/>
    </row>
    <row r="268" spans="1:9" ht="23.25" x14ac:dyDescent="0.25">
      <c r="A268" s="82"/>
      <c r="B268" s="83"/>
      <c r="C268" s="66"/>
      <c r="D268" s="8" t="s">
        <v>44</v>
      </c>
      <c r="E268" s="10" t="s">
        <v>51</v>
      </c>
      <c r="F268" s="15">
        <f>G268/H268*I268</f>
        <v>70.810350000000014</v>
      </c>
      <c r="G268" s="36">
        <v>708.10350000000005</v>
      </c>
      <c r="H268">
        <v>100</v>
      </c>
      <c r="I268">
        <v>10</v>
      </c>
    </row>
    <row r="269" spans="1:9" ht="17.45" customHeight="1" x14ac:dyDescent="0.25">
      <c r="A269" s="82"/>
      <c r="B269" s="83"/>
      <c r="C269" s="66"/>
      <c r="D269" s="8" t="s">
        <v>45</v>
      </c>
      <c r="E269" s="10" t="s">
        <v>51</v>
      </c>
      <c r="F269" s="15">
        <f>G269/H268*I268</f>
        <v>14.823300000000001</v>
      </c>
      <c r="G269" s="36">
        <v>148.233</v>
      </c>
    </row>
    <row r="270" spans="1:9" ht="23.25" x14ac:dyDescent="0.25">
      <c r="A270" s="82"/>
      <c r="B270" s="83"/>
      <c r="C270" s="66"/>
      <c r="D270" s="8" t="s">
        <v>46</v>
      </c>
      <c r="E270" s="10" t="s">
        <v>51</v>
      </c>
      <c r="F270" s="15">
        <f>G270/H268*I268</f>
        <v>64.705999999999989</v>
      </c>
      <c r="G270" s="36">
        <v>647.05999999999995</v>
      </c>
    </row>
    <row r="271" spans="1:9" x14ac:dyDescent="0.25">
      <c r="A271" s="82"/>
      <c r="B271" s="83"/>
      <c r="C271" s="66"/>
      <c r="D271" s="8" t="s">
        <v>59</v>
      </c>
      <c r="E271" s="10" t="s">
        <v>51</v>
      </c>
      <c r="F271" s="15">
        <f>G271/H268*I268</f>
        <v>10.001999999999999</v>
      </c>
      <c r="G271" s="36">
        <v>100.02</v>
      </c>
    </row>
    <row r="272" spans="1:9" x14ac:dyDescent="0.25">
      <c r="A272" s="82"/>
      <c r="B272" s="83"/>
      <c r="C272" s="66"/>
      <c r="D272" s="8" t="s">
        <v>47</v>
      </c>
      <c r="E272" s="10" t="s">
        <v>51</v>
      </c>
      <c r="F272" s="12">
        <f>G272/H268*I268</f>
        <v>433.0034</v>
      </c>
      <c r="G272" s="36">
        <v>4330.0339999999997</v>
      </c>
    </row>
    <row r="273" spans="1:11" x14ac:dyDescent="0.25">
      <c r="A273" s="82"/>
      <c r="B273" s="83"/>
      <c r="C273" s="66"/>
      <c r="D273" s="8" t="s">
        <v>48</v>
      </c>
      <c r="E273" s="10" t="s">
        <v>51</v>
      </c>
      <c r="F273" s="12">
        <f>G273/H268*I268</f>
        <v>2.6234999999999999</v>
      </c>
      <c r="G273" s="36">
        <v>26.234999999999999</v>
      </c>
    </row>
    <row r="274" spans="1:11" x14ac:dyDescent="0.25">
      <c r="A274" s="82"/>
      <c r="B274" s="83"/>
      <c r="C274" s="66"/>
      <c r="D274" s="8" t="s">
        <v>49</v>
      </c>
      <c r="E274" s="10" t="s">
        <v>51</v>
      </c>
      <c r="F274" s="12">
        <f>G274/H268*I268</f>
        <v>65.587000000000003</v>
      </c>
      <c r="G274" s="36">
        <v>655.87</v>
      </c>
    </row>
    <row r="275" spans="1:11" x14ac:dyDescent="0.25">
      <c r="A275" s="82"/>
      <c r="B275" s="83"/>
      <c r="C275" s="66"/>
      <c r="D275" s="8" t="s">
        <v>50</v>
      </c>
      <c r="E275" s="10" t="s">
        <v>51</v>
      </c>
      <c r="F275" s="12">
        <f>G275/H268*I268</f>
        <v>16.266000000000002</v>
      </c>
      <c r="G275" s="36">
        <v>162.66</v>
      </c>
    </row>
    <row r="276" spans="1:11" x14ac:dyDescent="0.25">
      <c r="A276" s="82"/>
      <c r="B276" s="83"/>
      <c r="C276" s="66"/>
      <c r="D276" s="3"/>
      <c r="E276" s="3"/>
      <c r="F276" s="13">
        <f>SUM(F268:F275)</f>
        <v>677.82155</v>
      </c>
      <c r="G276">
        <f>SUM(G268:G275)</f>
        <v>6778.2154999999993</v>
      </c>
    </row>
    <row r="277" spans="1:11" x14ac:dyDescent="0.25">
      <c r="A277" s="84"/>
      <c r="B277" s="85"/>
      <c r="C277" s="67"/>
      <c r="D277" s="3"/>
      <c r="E277" s="3"/>
      <c r="F277" s="13">
        <f>F231+F242+F248+F266+F276+F252</f>
        <v>3073.7465819999998</v>
      </c>
      <c r="H277" s="45">
        <f>F277*K212</f>
        <v>30737.465819999998</v>
      </c>
    </row>
    <row r="278" spans="1:11" x14ac:dyDescent="0.25">
      <c r="A278" s="33"/>
      <c r="B278" s="33"/>
      <c r="C278" s="34"/>
      <c r="D278" s="31"/>
      <c r="E278" s="31"/>
      <c r="F278" s="32"/>
    </row>
    <row r="279" spans="1:11" x14ac:dyDescent="0.25">
      <c r="A279">
        <v>4</v>
      </c>
    </row>
    <row r="280" spans="1:11" ht="60" x14ac:dyDescent="0.25">
      <c r="A280" s="55" t="s">
        <v>0</v>
      </c>
      <c r="B280" s="56"/>
      <c r="C280" s="6" t="s">
        <v>1</v>
      </c>
      <c r="D280" s="6" t="s">
        <v>2</v>
      </c>
      <c r="E280" s="6" t="s">
        <v>3</v>
      </c>
      <c r="F280" s="7" t="s">
        <v>4</v>
      </c>
      <c r="K280" s="42">
        <v>54</v>
      </c>
    </row>
    <row r="281" spans="1:11" x14ac:dyDescent="0.25">
      <c r="A281" s="57">
        <v>1</v>
      </c>
      <c r="B281" s="58"/>
      <c r="C281" s="4">
        <v>2</v>
      </c>
      <c r="D281" s="2">
        <v>3</v>
      </c>
      <c r="E281" s="3">
        <v>4</v>
      </c>
      <c r="F281" s="3">
        <v>5</v>
      </c>
    </row>
    <row r="282" spans="1:11" ht="15" customHeight="1" x14ac:dyDescent="0.25">
      <c r="A282" s="88" t="s">
        <v>64</v>
      </c>
      <c r="B282" s="88"/>
      <c r="C282" s="86" t="s">
        <v>74</v>
      </c>
      <c r="D282" s="46" t="s">
        <v>5</v>
      </c>
      <c r="E282" s="47"/>
      <c r="F282" s="48"/>
    </row>
    <row r="283" spans="1:11" x14ac:dyDescent="0.25">
      <c r="A283" s="88"/>
      <c r="B283" s="88"/>
      <c r="C283" s="86"/>
      <c r="D283" s="49"/>
      <c r="E283" s="50"/>
      <c r="F283" s="51"/>
    </row>
    <row r="284" spans="1:11" ht="15" customHeight="1" x14ac:dyDescent="0.25">
      <c r="A284" s="88"/>
      <c r="B284" s="88"/>
      <c r="C284" s="86"/>
      <c r="D284" s="46" t="s">
        <v>6</v>
      </c>
      <c r="E284" s="47"/>
      <c r="F284" s="48"/>
    </row>
    <row r="285" spans="1:11" x14ac:dyDescent="0.25">
      <c r="A285" s="88"/>
      <c r="B285" s="88"/>
      <c r="C285" s="86"/>
      <c r="D285" s="49"/>
      <c r="E285" s="50"/>
      <c r="F285" s="51"/>
    </row>
    <row r="286" spans="1:11" ht="19.149999999999999" customHeight="1" x14ac:dyDescent="0.25">
      <c r="A286" s="88"/>
      <c r="B286" s="88"/>
      <c r="C286" s="86"/>
      <c r="D286" s="16" t="s">
        <v>52</v>
      </c>
      <c r="E286" s="16" t="s">
        <v>43</v>
      </c>
      <c r="F286" s="3">
        <v>8826.15</v>
      </c>
      <c r="G286">
        <v>12490.94</v>
      </c>
      <c r="H286">
        <v>279</v>
      </c>
      <c r="I286">
        <v>90</v>
      </c>
    </row>
    <row r="287" spans="1:11" ht="23.45" customHeight="1" x14ac:dyDescent="0.25">
      <c r="A287" s="88"/>
      <c r="B287" s="88"/>
      <c r="C287" s="86"/>
      <c r="D287" s="16" t="s">
        <v>53</v>
      </c>
      <c r="E287" s="16" t="s">
        <v>43</v>
      </c>
      <c r="F287" s="3">
        <v>1471.03</v>
      </c>
      <c r="G287">
        <v>1228.73</v>
      </c>
    </row>
    <row r="288" spans="1:11" x14ac:dyDescent="0.25">
      <c r="A288" s="88"/>
      <c r="B288" s="88"/>
      <c r="C288" s="86"/>
      <c r="D288" s="16" t="s">
        <v>54</v>
      </c>
      <c r="E288" s="16" t="s">
        <v>43</v>
      </c>
      <c r="F288" s="3">
        <v>735.51</v>
      </c>
      <c r="G288">
        <v>701.76</v>
      </c>
    </row>
    <row r="289" spans="1:9" x14ac:dyDescent="0.25">
      <c r="A289" s="88"/>
      <c r="B289" s="88"/>
      <c r="C289" s="86"/>
      <c r="D289" s="16" t="s">
        <v>60</v>
      </c>
      <c r="E289" s="16" t="s">
        <v>43</v>
      </c>
      <c r="F289" s="35">
        <v>735.51</v>
      </c>
    </row>
    <row r="290" spans="1:9" x14ac:dyDescent="0.25">
      <c r="A290" s="88"/>
      <c r="B290" s="88"/>
      <c r="C290" s="86"/>
      <c r="D290" s="16" t="s">
        <v>61</v>
      </c>
      <c r="E290" s="16" t="s">
        <v>43</v>
      </c>
      <c r="F290" s="35">
        <v>1471.03</v>
      </c>
    </row>
    <row r="291" spans="1:9" x14ac:dyDescent="0.25">
      <c r="A291" s="88"/>
      <c r="B291" s="88"/>
      <c r="C291" s="86"/>
      <c r="D291" s="16" t="s">
        <v>62</v>
      </c>
      <c r="E291" s="16" t="s">
        <v>43</v>
      </c>
      <c r="F291" s="35">
        <v>1471.03</v>
      </c>
    </row>
    <row r="292" spans="1:9" x14ac:dyDescent="0.25">
      <c r="A292" s="88"/>
      <c r="B292" s="88"/>
      <c r="C292" s="86"/>
      <c r="D292" s="16" t="s">
        <v>63</v>
      </c>
      <c r="E292" s="16" t="s">
        <v>43</v>
      </c>
      <c r="F292" s="35">
        <v>735.51</v>
      </c>
    </row>
    <row r="293" spans="1:9" x14ac:dyDescent="0.25">
      <c r="A293" s="88"/>
      <c r="B293" s="88"/>
      <c r="C293" s="86"/>
      <c r="D293" s="23"/>
      <c r="E293" s="23"/>
      <c r="F293" s="35">
        <f>F286+F287+F288+F289+F290+F291+F292</f>
        <v>15445.770000000002</v>
      </c>
    </row>
    <row r="294" spans="1:9" ht="15" customHeight="1" x14ac:dyDescent="0.25">
      <c r="A294" s="88"/>
      <c r="B294" s="88"/>
      <c r="C294" s="86"/>
      <c r="D294" s="46" t="s">
        <v>79</v>
      </c>
      <c r="E294" s="47"/>
      <c r="F294" s="48"/>
    </row>
    <row r="295" spans="1:9" x14ac:dyDescent="0.25">
      <c r="A295" s="88"/>
      <c r="B295" s="88"/>
      <c r="C295" s="86"/>
      <c r="D295" s="68"/>
      <c r="E295" s="69"/>
      <c r="F295" s="70"/>
    </row>
    <row r="296" spans="1:9" x14ac:dyDescent="0.25">
      <c r="A296" s="88"/>
      <c r="B296" s="88"/>
      <c r="C296" s="86"/>
      <c r="D296" s="49"/>
      <c r="E296" s="50"/>
      <c r="F296" s="51"/>
    </row>
    <row r="297" spans="1:9" x14ac:dyDescent="0.25">
      <c r="A297" s="88"/>
      <c r="B297" s="88"/>
      <c r="C297" s="86"/>
      <c r="D297" s="3"/>
      <c r="E297" s="3"/>
      <c r="F297" s="3"/>
    </row>
    <row r="298" spans="1:9" ht="15" customHeight="1" x14ac:dyDescent="0.25">
      <c r="A298" s="88"/>
      <c r="B298" s="88"/>
      <c r="C298" s="86"/>
      <c r="D298" s="71" t="s">
        <v>8</v>
      </c>
      <c r="E298" s="72"/>
      <c r="F298" s="73"/>
    </row>
    <row r="299" spans="1:9" x14ac:dyDescent="0.25">
      <c r="A299" s="88"/>
      <c r="B299" s="88"/>
      <c r="C299" s="86"/>
      <c r="D299" s="3"/>
      <c r="E299" s="3"/>
      <c r="F299" s="3"/>
    </row>
    <row r="300" spans="1:9" x14ac:dyDescent="0.25">
      <c r="A300" s="88"/>
      <c r="B300" s="88"/>
      <c r="C300" s="86"/>
      <c r="D300" s="3"/>
      <c r="E300" s="3"/>
      <c r="F300" s="3"/>
    </row>
    <row r="301" spans="1:9" x14ac:dyDescent="0.25">
      <c r="A301" s="88"/>
      <c r="B301" s="88"/>
      <c r="C301" s="86"/>
      <c r="D301" s="52" t="s">
        <v>9</v>
      </c>
      <c r="E301" s="53"/>
      <c r="F301" s="54"/>
    </row>
    <row r="302" spans="1:9" x14ac:dyDescent="0.25">
      <c r="A302" s="88"/>
      <c r="B302" s="88"/>
      <c r="C302" s="86"/>
      <c r="D302" s="52" t="s">
        <v>10</v>
      </c>
      <c r="E302" s="53"/>
      <c r="F302" s="54"/>
    </row>
    <row r="303" spans="1:9" x14ac:dyDescent="0.25">
      <c r="A303" s="88"/>
      <c r="B303" s="88"/>
      <c r="C303" s="86"/>
      <c r="D303" s="10" t="s">
        <v>11</v>
      </c>
      <c r="E303" s="10" t="s">
        <v>22</v>
      </c>
      <c r="F303" s="11">
        <f>G303/H303*I303</f>
        <v>1271.943</v>
      </c>
      <c r="G303">
        <v>1413.27</v>
      </c>
      <c r="H303">
        <v>100</v>
      </c>
      <c r="I303">
        <v>90</v>
      </c>
    </row>
    <row r="304" spans="1:9" x14ac:dyDescent="0.25">
      <c r="A304" s="88"/>
      <c r="B304" s="88"/>
      <c r="C304" s="86"/>
      <c r="D304" s="8" t="s">
        <v>12</v>
      </c>
      <c r="E304" s="10" t="s">
        <v>23</v>
      </c>
      <c r="F304" s="11">
        <f>G304/H303*I303</f>
        <v>5449.5990000000002</v>
      </c>
      <c r="G304">
        <v>6055.11</v>
      </c>
    </row>
    <row r="305" spans="1:7" x14ac:dyDescent="0.25">
      <c r="A305" s="88"/>
      <c r="B305" s="88"/>
      <c r="C305" s="86"/>
      <c r="D305" s="8" t="s">
        <v>13</v>
      </c>
      <c r="E305" s="10" t="s">
        <v>24</v>
      </c>
      <c r="F305" s="11">
        <f>G305/H303*I303</f>
        <v>1065.4379999999999</v>
      </c>
      <c r="G305">
        <v>1183.82</v>
      </c>
    </row>
    <row r="306" spans="1:7" x14ac:dyDescent="0.25">
      <c r="A306" s="88"/>
      <c r="B306" s="88"/>
      <c r="C306" s="86"/>
      <c r="D306" s="10" t="s">
        <v>14</v>
      </c>
      <c r="E306" s="10" t="s">
        <v>24</v>
      </c>
      <c r="F306" s="11">
        <f>G306/H303*I303</f>
        <v>791.76599999999996</v>
      </c>
      <c r="G306">
        <v>879.74</v>
      </c>
    </row>
    <row r="307" spans="1:7" x14ac:dyDescent="0.25">
      <c r="A307" s="88"/>
      <c r="B307" s="88"/>
      <c r="C307" s="86"/>
      <c r="D307" s="17"/>
      <c r="E307" s="18"/>
      <c r="F307" s="19">
        <f>SUM(F303:F306)</f>
        <v>8578.746000000001</v>
      </c>
    </row>
    <row r="308" spans="1:7" ht="15" customHeight="1" x14ac:dyDescent="0.25">
      <c r="A308" s="88"/>
      <c r="B308" s="88"/>
      <c r="C308" s="86"/>
      <c r="D308" s="71" t="s">
        <v>15</v>
      </c>
      <c r="E308" s="72"/>
      <c r="F308" s="73"/>
    </row>
    <row r="309" spans="1:7" x14ac:dyDescent="0.25">
      <c r="A309" s="88"/>
      <c r="B309" s="88"/>
      <c r="C309" s="86"/>
      <c r="D309" s="8" t="s">
        <v>25</v>
      </c>
      <c r="E309" s="9" t="s">
        <v>33</v>
      </c>
      <c r="F309" s="14">
        <f>G309/H303*I303</f>
        <v>54.896400000000007</v>
      </c>
      <c r="G309" s="36">
        <v>60.996000000000002</v>
      </c>
    </row>
    <row r="310" spans="1:7" ht="23.45" customHeight="1" x14ac:dyDescent="0.25">
      <c r="A310" s="88"/>
      <c r="B310" s="88"/>
      <c r="C310" s="86"/>
      <c r="D310" s="8" t="s">
        <v>26</v>
      </c>
      <c r="E310" s="9" t="s">
        <v>33</v>
      </c>
      <c r="F310" s="14">
        <f>G310/H303*I303</f>
        <v>22.283190000000001</v>
      </c>
      <c r="G310" s="36">
        <v>24.7591</v>
      </c>
    </row>
    <row r="311" spans="1:7" ht="19.149999999999999" customHeight="1" x14ac:dyDescent="0.25">
      <c r="A311" s="88"/>
      <c r="B311" s="88"/>
      <c r="C311" s="86"/>
      <c r="D311" s="8" t="s">
        <v>27</v>
      </c>
      <c r="E311" s="9" t="s">
        <v>33</v>
      </c>
      <c r="F311" s="12">
        <f>G311/H303*I303</f>
        <v>221.35589999999999</v>
      </c>
      <c r="G311" s="36">
        <v>245.95099999999999</v>
      </c>
    </row>
    <row r="312" spans="1:7" ht="16.899999999999999" customHeight="1" x14ac:dyDescent="0.25">
      <c r="A312" s="88"/>
      <c r="B312" s="88"/>
      <c r="C312" s="86"/>
      <c r="D312" s="8" t="s">
        <v>28</v>
      </c>
      <c r="E312" s="9" t="s">
        <v>33</v>
      </c>
      <c r="F312" s="12">
        <f>G312/H303*I303</f>
        <v>97.325999999999993</v>
      </c>
      <c r="G312" s="36">
        <v>108.14</v>
      </c>
    </row>
    <row r="313" spans="1:7" ht="54.6" customHeight="1" x14ac:dyDescent="0.25">
      <c r="A313" s="88"/>
      <c r="B313" s="88"/>
      <c r="C313" s="86"/>
      <c r="D313" s="8" t="s">
        <v>29</v>
      </c>
      <c r="E313" s="9" t="s">
        <v>33</v>
      </c>
      <c r="F313" s="12">
        <f>G313/H303*I303</f>
        <v>63.573480000000011</v>
      </c>
      <c r="G313" s="36">
        <v>70.637200000000007</v>
      </c>
    </row>
    <row r="314" spans="1:7" ht="18" customHeight="1" x14ac:dyDescent="0.25">
      <c r="A314" s="88"/>
      <c r="B314" s="88"/>
      <c r="C314" s="86"/>
      <c r="D314" s="8" t="s">
        <v>30</v>
      </c>
      <c r="E314" s="9" t="s">
        <v>33</v>
      </c>
      <c r="F314" s="12">
        <f>G314/H303*I303</f>
        <v>150.52680000000001</v>
      </c>
      <c r="G314" s="36">
        <v>167.25200000000001</v>
      </c>
    </row>
    <row r="315" spans="1:7" ht="25.9" customHeight="1" x14ac:dyDescent="0.25">
      <c r="A315" s="88"/>
      <c r="B315" s="88"/>
      <c r="C315" s="86"/>
      <c r="D315" s="8" t="s">
        <v>31</v>
      </c>
      <c r="E315" s="9" t="s">
        <v>33</v>
      </c>
      <c r="F315" s="12">
        <f>G315/H303*I303</f>
        <v>0</v>
      </c>
      <c r="G315" s="36">
        <v>0</v>
      </c>
    </row>
    <row r="316" spans="1:7" ht="26.45" customHeight="1" x14ac:dyDescent="0.25">
      <c r="A316" s="88"/>
      <c r="B316" s="88"/>
      <c r="C316" s="86"/>
      <c r="D316" s="8" t="s">
        <v>32</v>
      </c>
      <c r="E316" s="9" t="s">
        <v>33</v>
      </c>
      <c r="F316" s="12">
        <f>G316/H303*I303</f>
        <v>118.05299999999998</v>
      </c>
      <c r="G316" s="36">
        <v>131.16999999999999</v>
      </c>
    </row>
    <row r="317" spans="1:7" ht="25.9" customHeight="1" x14ac:dyDescent="0.25">
      <c r="A317" s="88"/>
      <c r="B317" s="88"/>
      <c r="C317" s="86"/>
      <c r="D317" s="8" t="s">
        <v>55</v>
      </c>
      <c r="E317" s="9" t="s">
        <v>33</v>
      </c>
      <c r="F317" s="12">
        <f>G317/H303*I303</f>
        <v>112.67100000000001</v>
      </c>
      <c r="G317" s="36">
        <v>125.19</v>
      </c>
    </row>
    <row r="318" spans="1:7" x14ac:dyDescent="0.25">
      <c r="A318" s="88"/>
      <c r="B318" s="88"/>
      <c r="C318" s="86"/>
      <c r="D318" s="3"/>
      <c r="E318" s="3"/>
      <c r="F318" s="13">
        <f>F309+F310+F311+F312+F313+F314+F315+F316+F317</f>
        <v>840.68577000000005</v>
      </c>
      <c r="G318">
        <f>G309+G310+G311+G312+G313+G314+G315+G316+G317</f>
        <v>934.09529999999995</v>
      </c>
    </row>
    <row r="319" spans="1:7" ht="15" customHeight="1" x14ac:dyDescent="0.25">
      <c r="A319" s="88"/>
      <c r="B319" s="88"/>
      <c r="C319" s="86"/>
      <c r="D319" s="46" t="s">
        <v>16</v>
      </c>
      <c r="E319" s="47"/>
      <c r="F319" s="48"/>
    </row>
    <row r="320" spans="1:7" ht="28.15" customHeight="1" x14ac:dyDescent="0.25">
      <c r="A320" s="88"/>
      <c r="B320" s="88"/>
      <c r="C320" s="86"/>
      <c r="D320" s="49"/>
      <c r="E320" s="50"/>
      <c r="F320" s="51"/>
    </row>
    <row r="321" spans="1:9" x14ac:dyDescent="0.25">
      <c r="A321" s="88"/>
      <c r="B321" s="88"/>
      <c r="C321" s="86"/>
      <c r="D321" s="8" t="s">
        <v>34</v>
      </c>
      <c r="E321" s="10" t="s">
        <v>33</v>
      </c>
      <c r="F321" s="11">
        <f>G321/H321*I321</f>
        <v>3.8340000000000001</v>
      </c>
      <c r="G321">
        <v>4.26</v>
      </c>
      <c r="H321">
        <v>100</v>
      </c>
      <c r="I321">
        <v>90</v>
      </c>
    </row>
    <row r="322" spans="1:9" ht="23.25" x14ac:dyDescent="0.25">
      <c r="A322" s="88"/>
      <c r="B322" s="88"/>
      <c r="C322" s="86"/>
      <c r="D322" s="8" t="s">
        <v>35</v>
      </c>
      <c r="E322" s="10" t="s">
        <v>33</v>
      </c>
      <c r="F322" s="11">
        <f>G322/H321*I321</f>
        <v>782.82900000000006</v>
      </c>
      <c r="G322">
        <v>869.81</v>
      </c>
    </row>
    <row r="323" spans="1:9" x14ac:dyDescent="0.25">
      <c r="A323" s="88"/>
      <c r="B323" s="88"/>
      <c r="C323" s="86"/>
      <c r="D323" s="16" t="s">
        <v>56</v>
      </c>
      <c r="E323" s="10" t="s">
        <v>33</v>
      </c>
      <c r="F323" s="11">
        <f>G323/H321*I321</f>
        <v>32.463000000000001</v>
      </c>
      <c r="G323">
        <v>36.07</v>
      </c>
    </row>
    <row r="324" spans="1:9" x14ac:dyDescent="0.25">
      <c r="A324" s="88"/>
      <c r="B324" s="88"/>
      <c r="C324" s="86"/>
      <c r="D324" s="20"/>
      <c r="E324" s="21"/>
      <c r="F324" s="22">
        <f>SUM(F321:F323)</f>
        <v>819.12599999999998</v>
      </c>
    </row>
    <row r="325" spans="1:9" x14ac:dyDescent="0.25">
      <c r="A325" s="88"/>
      <c r="B325" s="88"/>
      <c r="C325" s="86"/>
      <c r="D325" s="74" t="s">
        <v>17</v>
      </c>
      <c r="E325" s="75"/>
      <c r="F325" s="76"/>
    </row>
    <row r="326" spans="1:9" ht="3" customHeight="1" x14ac:dyDescent="0.25">
      <c r="A326" s="88"/>
      <c r="B326" s="88"/>
      <c r="C326" s="86"/>
      <c r="D326" s="77"/>
      <c r="E326" s="78"/>
      <c r="F326" s="79"/>
    </row>
    <row r="327" spans="1:9" x14ac:dyDescent="0.25">
      <c r="A327" s="88"/>
      <c r="B327" s="88"/>
      <c r="C327" s="86"/>
      <c r="D327" s="27" t="s">
        <v>69</v>
      </c>
      <c r="E327" s="10" t="s">
        <v>33</v>
      </c>
      <c r="F327" s="37">
        <f>G327/H321*I321</f>
        <v>159.376518</v>
      </c>
      <c r="G327" s="38">
        <v>177.08501999999999</v>
      </c>
    </row>
    <row r="328" spans="1:9" x14ac:dyDescent="0.25">
      <c r="A328" s="88"/>
      <c r="B328" s="88"/>
      <c r="C328" s="86"/>
      <c r="D328" s="3"/>
      <c r="E328" s="3"/>
      <c r="F328" s="40">
        <f>F327</f>
        <v>159.376518</v>
      </c>
      <c r="G328" s="38"/>
    </row>
    <row r="329" spans="1:9" x14ac:dyDescent="0.25">
      <c r="A329" s="88"/>
      <c r="B329" s="88"/>
      <c r="C329" s="86"/>
      <c r="D329" s="52" t="s">
        <v>18</v>
      </c>
      <c r="E329" s="53"/>
      <c r="F329" s="54"/>
    </row>
    <row r="330" spans="1:9" x14ac:dyDescent="0.25">
      <c r="A330" s="88"/>
      <c r="B330" s="88"/>
      <c r="C330" s="86"/>
      <c r="D330" s="3"/>
      <c r="E330" s="3"/>
      <c r="F330" s="3"/>
    </row>
    <row r="331" spans="1:9" ht="15" customHeight="1" x14ac:dyDescent="0.25">
      <c r="A331" s="88"/>
      <c r="B331" s="88"/>
      <c r="C331" s="86"/>
      <c r="D331" s="46" t="s">
        <v>19</v>
      </c>
      <c r="E331" s="47"/>
      <c r="F331" s="48"/>
    </row>
    <row r="332" spans="1:9" x14ac:dyDescent="0.25">
      <c r="A332" s="88"/>
      <c r="B332" s="88"/>
      <c r="C332" s="86"/>
      <c r="D332" s="49"/>
      <c r="E332" s="50"/>
      <c r="F332" s="51"/>
    </row>
    <row r="333" spans="1:9" x14ac:dyDescent="0.25">
      <c r="A333" s="88"/>
      <c r="B333" s="88"/>
      <c r="C333" s="86"/>
      <c r="D333" s="8" t="s">
        <v>36</v>
      </c>
      <c r="E333" s="10" t="s">
        <v>43</v>
      </c>
      <c r="F333" s="11">
        <f>G333/H333*I333</f>
        <v>1544.8409999999999</v>
      </c>
      <c r="G333">
        <v>1716.49</v>
      </c>
      <c r="H333">
        <v>100</v>
      </c>
      <c r="I333">
        <v>90</v>
      </c>
    </row>
    <row r="334" spans="1:9" x14ac:dyDescent="0.25">
      <c r="A334" s="88"/>
      <c r="B334" s="88"/>
      <c r="C334" s="86"/>
      <c r="D334" s="8" t="s">
        <v>37</v>
      </c>
      <c r="E334" s="10" t="s">
        <v>43</v>
      </c>
      <c r="F334" s="11">
        <f>G334/H333*I333</f>
        <v>496.46700000000004</v>
      </c>
      <c r="G334">
        <v>551.63</v>
      </c>
    </row>
    <row r="335" spans="1:9" ht="17.45" customHeight="1" x14ac:dyDescent="0.25">
      <c r="A335" s="88"/>
      <c r="B335" s="88"/>
      <c r="C335" s="86"/>
      <c r="D335" s="8" t="s">
        <v>38</v>
      </c>
      <c r="E335" s="10" t="s">
        <v>43</v>
      </c>
      <c r="F335" s="11">
        <f>G335/H333*I333</f>
        <v>1180.539</v>
      </c>
      <c r="G335">
        <v>1311.71</v>
      </c>
    </row>
    <row r="336" spans="1:9" x14ac:dyDescent="0.25">
      <c r="A336" s="88"/>
      <c r="B336" s="88"/>
      <c r="C336" s="86"/>
      <c r="D336" s="8" t="s">
        <v>57</v>
      </c>
      <c r="E336" s="10" t="s">
        <v>43</v>
      </c>
      <c r="F336" s="11">
        <f>G336/H333*I333</f>
        <v>330.98399999999998</v>
      </c>
      <c r="G336">
        <v>367.76</v>
      </c>
    </row>
    <row r="337" spans="1:9" x14ac:dyDescent="0.25">
      <c r="A337" s="88"/>
      <c r="B337" s="88"/>
      <c r="C337" s="86"/>
      <c r="D337" s="8" t="s">
        <v>40</v>
      </c>
      <c r="E337" s="10" t="s">
        <v>43</v>
      </c>
      <c r="F337" s="11">
        <f>G337/H333*I333</f>
        <v>2647.8450000000003</v>
      </c>
      <c r="G337">
        <v>2942.05</v>
      </c>
    </row>
    <row r="338" spans="1:9" x14ac:dyDescent="0.25">
      <c r="A338" s="88"/>
      <c r="B338" s="88"/>
      <c r="C338" s="86"/>
      <c r="D338" s="8" t="s">
        <v>39</v>
      </c>
      <c r="E338" s="10" t="s">
        <v>43</v>
      </c>
      <c r="F338" s="11">
        <f>G338/H333*I333</f>
        <v>2647.8450000000003</v>
      </c>
      <c r="G338">
        <v>2942.05</v>
      </c>
    </row>
    <row r="339" spans="1:9" ht="19.149999999999999" customHeight="1" x14ac:dyDescent="0.25">
      <c r="A339" s="88"/>
      <c r="B339" s="88"/>
      <c r="C339" s="86"/>
      <c r="D339" s="8" t="s">
        <v>41</v>
      </c>
      <c r="E339" s="10" t="s">
        <v>43</v>
      </c>
      <c r="F339" s="11">
        <f>G339/H333*I333</f>
        <v>1323.9269999999999</v>
      </c>
      <c r="G339">
        <v>1471.03</v>
      </c>
    </row>
    <row r="340" spans="1:9" x14ac:dyDescent="0.25">
      <c r="A340" s="88"/>
      <c r="B340" s="88"/>
      <c r="C340" s="86"/>
      <c r="D340" s="10" t="s">
        <v>42</v>
      </c>
      <c r="E340" s="10" t="s">
        <v>43</v>
      </c>
      <c r="F340" s="11">
        <f>G340/H333*I333</f>
        <v>661.95900000000006</v>
      </c>
      <c r="G340">
        <v>735.51</v>
      </c>
    </row>
    <row r="341" spans="1:9" x14ac:dyDescent="0.25">
      <c r="A341" s="88"/>
      <c r="B341" s="88"/>
      <c r="C341" s="86"/>
      <c r="D341" s="10" t="s">
        <v>58</v>
      </c>
      <c r="E341" s="10" t="s">
        <v>43</v>
      </c>
      <c r="F341" s="11">
        <f>G341/H333*I333</f>
        <v>330.98399999999998</v>
      </c>
      <c r="G341">
        <v>367.76</v>
      </c>
    </row>
    <row r="342" spans="1:9" x14ac:dyDescent="0.25">
      <c r="A342" s="88"/>
      <c r="B342" s="88"/>
      <c r="C342" s="86"/>
      <c r="D342" s="17"/>
      <c r="E342" s="18"/>
      <c r="F342" s="19">
        <f>SUM(F333:F341)</f>
        <v>11165.391000000001</v>
      </c>
    </row>
    <row r="343" spans="1:9" x14ac:dyDescent="0.25">
      <c r="A343" s="88"/>
      <c r="B343" s="88"/>
      <c r="C343" s="86"/>
      <c r="D343" s="52" t="s">
        <v>20</v>
      </c>
      <c r="E343" s="53"/>
      <c r="F343" s="54"/>
    </row>
    <row r="344" spans="1:9" ht="23.25" x14ac:dyDescent="0.25">
      <c r="A344" s="88"/>
      <c r="B344" s="88"/>
      <c r="C344" s="86"/>
      <c r="D344" s="8" t="s">
        <v>44</v>
      </c>
      <c r="E344" s="10" t="s">
        <v>51</v>
      </c>
      <c r="F344" s="15">
        <f>G344/H344*I344</f>
        <v>637.29332999999997</v>
      </c>
      <c r="G344" s="36">
        <v>708.1037</v>
      </c>
      <c r="H344">
        <v>100</v>
      </c>
      <c r="I344">
        <v>90</v>
      </c>
    </row>
    <row r="345" spans="1:9" ht="16.149999999999999" customHeight="1" x14ac:dyDescent="0.25">
      <c r="A345" s="88"/>
      <c r="B345" s="88"/>
      <c r="C345" s="86"/>
      <c r="D345" s="8" t="s">
        <v>45</v>
      </c>
      <c r="E345" s="10" t="s">
        <v>51</v>
      </c>
      <c r="F345" s="15">
        <f>G345/H344*I344</f>
        <v>133.40970000000002</v>
      </c>
      <c r="G345" s="36">
        <v>148.233</v>
      </c>
    </row>
    <row r="346" spans="1:9" ht="23.25" x14ac:dyDescent="0.25">
      <c r="A346" s="88"/>
      <c r="B346" s="88"/>
      <c r="C346" s="86"/>
      <c r="D346" s="8" t="s">
        <v>46</v>
      </c>
      <c r="E346" s="10" t="s">
        <v>51</v>
      </c>
      <c r="F346" s="15">
        <f>G346/H344*I344</f>
        <v>582.35399999999993</v>
      </c>
      <c r="G346" s="36">
        <v>647.05999999999995</v>
      </c>
    </row>
    <row r="347" spans="1:9" ht="18" customHeight="1" x14ac:dyDescent="0.25">
      <c r="A347" s="88"/>
      <c r="B347" s="88"/>
      <c r="C347" s="86"/>
      <c r="D347" s="8" t="s">
        <v>59</v>
      </c>
      <c r="E347" s="10" t="s">
        <v>51</v>
      </c>
      <c r="F347" s="15">
        <f>G347/H344*I344</f>
        <v>90.018000000000001</v>
      </c>
      <c r="G347" s="36">
        <v>100.02</v>
      </c>
    </row>
    <row r="348" spans="1:9" x14ac:dyDescent="0.25">
      <c r="A348" s="88"/>
      <c r="B348" s="88"/>
      <c r="C348" s="86"/>
      <c r="D348" s="8" t="s">
        <v>47</v>
      </c>
      <c r="E348" s="10" t="s">
        <v>51</v>
      </c>
      <c r="F348" s="12">
        <f>G348/H344*I344</f>
        <v>3897.0306</v>
      </c>
      <c r="G348" s="36">
        <v>4330.0339999999997</v>
      </c>
    </row>
    <row r="349" spans="1:9" x14ac:dyDescent="0.25">
      <c r="A349" s="88"/>
      <c r="B349" s="88"/>
      <c r="C349" s="86"/>
      <c r="D349" s="8" t="s">
        <v>48</v>
      </c>
      <c r="E349" s="10" t="s">
        <v>51</v>
      </c>
      <c r="F349" s="12">
        <f>G349/H344*I344</f>
        <v>23.611499999999996</v>
      </c>
      <c r="G349" s="36">
        <v>26.234999999999999</v>
      </c>
    </row>
    <row r="350" spans="1:9" x14ac:dyDescent="0.25">
      <c r="A350" s="88"/>
      <c r="B350" s="88"/>
      <c r="C350" s="86"/>
      <c r="D350" s="8" t="s">
        <v>49</v>
      </c>
      <c r="E350" s="10" t="s">
        <v>51</v>
      </c>
      <c r="F350" s="12">
        <f>G350/H344*I344</f>
        <v>590.28300000000002</v>
      </c>
      <c r="G350" s="36">
        <v>655.87</v>
      </c>
    </row>
    <row r="351" spans="1:9" ht="18" customHeight="1" x14ac:dyDescent="0.25">
      <c r="A351" s="88"/>
      <c r="B351" s="88"/>
      <c r="C351" s="86"/>
      <c r="D351" s="8" t="s">
        <v>50</v>
      </c>
      <c r="E351" s="10" t="s">
        <v>51</v>
      </c>
      <c r="F351" s="12">
        <f>G351/H344*I344</f>
        <v>146.39400000000001</v>
      </c>
      <c r="G351" s="36">
        <v>162.66</v>
      </c>
    </row>
    <row r="352" spans="1:9" x14ac:dyDescent="0.25">
      <c r="A352" s="88"/>
      <c r="B352" s="88"/>
      <c r="C352" s="86"/>
      <c r="D352" s="3"/>
      <c r="E352" s="3"/>
      <c r="F352" s="13">
        <f>SUM(F344:F351)</f>
        <v>6100.3941300000006</v>
      </c>
      <c r="G352">
        <f>SUM(G344:G351)</f>
        <v>6778.2156999999988</v>
      </c>
    </row>
    <row r="353" spans="1:11" x14ac:dyDescent="0.25">
      <c r="A353" s="88"/>
      <c r="B353" s="88"/>
      <c r="C353" s="86"/>
      <c r="D353" s="3"/>
      <c r="E353" s="3"/>
      <c r="F353" s="13">
        <f>F307+F318+F324+F342+F352+F328+F293</f>
        <v>43109.489418000005</v>
      </c>
      <c r="H353" s="45">
        <f>F353*K280</f>
        <v>2327912.4285720005</v>
      </c>
    </row>
    <row r="355" spans="1:11" x14ac:dyDescent="0.25">
      <c r="A355">
        <v>5</v>
      </c>
    </row>
    <row r="356" spans="1:11" ht="60" x14ac:dyDescent="0.25">
      <c r="A356" s="55" t="s">
        <v>0</v>
      </c>
      <c r="B356" s="56"/>
      <c r="C356" s="6" t="s">
        <v>1</v>
      </c>
      <c r="D356" s="6" t="s">
        <v>2</v>
      </c>
      <c r="E356" s="6" t="s">
        <v>3</v>
      </c>
      <c r="F356" s="7" t="s">
        <v>4</v>
      </c>
      <c r="K356" s="42">
        <v>228</v>
      </c>
    </row>
    <row r="357" spans="1:11" x14ac:dyDescent="0.25">
      <c r="A357" s="57">
        <v>1</v>
      </c>
      <c r="B357" s="58"/>
      <c r="C357" s="4">
        <v>2</v>
      </c>
      <c r="D357" s="2">
        <v>3</v>
      </c>
      <c r="E357" s="3">
        <v>4</v>
      </c>
      <c r="F357" s="3">
        <v>5</v>
      </c>
    </row>
    <row r="358" spans="1:11" x14ac:dyDescent="0.25">
      <c r="A358" s="80" t="s">
        <v>64</v>
      </c>
      <c r="B358" s="81"/>
      <c r="C358" s="65" t="s">
        <v>75</v>
      </c>
      <c r="D358" s="46" t="s">
        <v>5</v>
      </c>
      <c r="E358" s="47"/>
      <c r="F358" s="48"/>
    </row>
    <row r="359" spans="1:11" x14ac:dyDescent="0.25">
      <c r="A359" s="82"/>
      <c r="B359" s="83"/>
      <c r="C359" s="66"/>
      <c r="D359" s="49"/>
      <c r="E359" s="50"/>
      <c r="F359" s="51"/>
    </row>
    <row r="360" spans="1:11" x14ac:dyDescent="0.25">
      <c r="A360" s="82"/>
      <c r="B360" s="83"/>
      <c r="C360" s="66"/>
      <c r="D360" s="46" t="s">
        <v>6</v>
      </c>
      <c r="E360" s="47"/>
      <c r="F360" s="48"/>
    </row>
    <row r="361" spans="1:11" x14ac:dyDescent="0.25">
      <c r="A361" s="82"/>
      <c r="B361" s="83"/>
      <c r="C361" s="66"/>
      <c r="D361" s="49"/>
      <c r="E361" s="50"/>
      <c r="F361" s="51"/>
    </row>
    <row r="362" spans="1:11" x14ac:dyDescent="0.25">
      <c r="A362" s="82"/>
      <c r="B362" s="83"/>
      <c r="C362" s="66"/>
      <c r="D362" s="16" t="s">
        <v>52</v>
      </c>
      <c r="E362" s="16" t="s">
        <v>43</v>
      </c>
      <c r="F362" s="3">
        <v>8826.15</v>
      </c>
      <c r="G362">
        <v>13700.2</v>
      </c>
      <c r="H362">
        <v>279</v>
      </c>
      <c r="I362">
        <v>225</v>
      </c>
    </row>
    <row r="363" spans="1:11" x14ac:dyDescent="0.25">
      <c r="A363" s="82"/>
      <c r="B363" s="83"/>
      <c r="C363" s="66"/>
      <c r="D363" s="16" t="s">
        <v>53</v>
      </c>
      <c r="E363" s="16" t="s">
        <v>43</v>
      </c>
      <c r="F363" s="3">
        <v>1471.03</v>
      </c>
      <c r="G363">
        <v>1068.93</v>
      </c>
    </row>
    <row r="364" spans="1:11" x14ac:dyDescent="0.25">
      <c r="A364" s="82"/>
      <c r="B364" s="83"/>
      <c r="C364" s="66"/>
      <c r="D364" s="16" t="s">
        <v>54</v>
      </c>
      <c r="E364" s="16" t="s">
        <v>43</v>
      </c>
      <c r="F364" s="3">
        <v>735.51</v>
      </c>
      <c r="G364">
        <v>668.08</v>
      </c>
    </row>
    <row r="365" spans="1:11" x14ac:dyDescent="0.25">
      <c r="A365" s="82"/>
      <c r="B365" s="83"/>
      <c r="C365" s="66"/>
      <c r="D365" s="16" t="s">
        <v>60</v>
      </c>
      <c r="E365" s="16" t="s">
        <v>43</v>
      </c>
      <c r="F365" s="35">
        <v>735.51</v>
      </c>
    </row>
    <row r="366" spans="1:11" x14ac:dyDescent="0.25">
      <c r="A366" s="82"/>
      <c r="B366" s="83"/>
      <c r="C366" s="66"/>
      <c r="D366" s="16" t="s">
        <v>61</v>
      </c>
      <c r="E366" s="16" t="s">
        <v>43</v>
      </c>
      <c r="F366" s="35">
        <v>1471.03</v>
      </c>
    </row>
    <row r="367" spans="1:11" x14ac:dyDescent="0.25">
      <c r="A367" s="82"/>
      <c r="B367" s="83"/>
      <c r="C367" s="66"/>
      <c r="D367" s="16" t="s">
        <v>62</v>
      </c>
      <c r="E367" s="16" t="s">
        <v>43</v>
      </c>
      <c r="F367" s="35">
        <v>1471.03</v>
      </c>
    </row>
    <row r="368" spans="1:11" x14ac:dyDescent="0.25">
      <c r="A368" s="82"/>
      <c r="B368" s="83"/>
      <c r="C368" s="66"/>
      <c r="D368" s="16" t="s">
        <v>63</v>
      </c>
      <c r="E368" s="16" t="s">
        <v>43</v>
      </c>
      <c r="F368" s="35">
        <v>735.51</v>
      </c>
    </row>
    <row r="369" spans="1:9" x14ac:dyDescent="0.25">
      <c r="A369" s="82"/>
      <c r="B369" s="83"/>
      <c r="C369" s="66"/>
      <c r="D369" s="23"/>
      <c r="E369" s="23"/>
      <c r="F369" s="35">
        <f>F362+F363+F364+F365+F366+F367+F368</f>
        <v>15445.770000000002</v>
      </c>
    </row>
    <row r="370" spans="1:9" x14ac:dyDescent="0.25">
      <c r="A370" s="82"/>
      <c r="B370" s="83"/>
      <c r="C370" s="66"/>
      <c r="D370" s="46" t="s">
        <v>79</v>
      </c>
      <c r="E370" s="47"/>
      <c r="F370" s="48"/>
    </row>
    <row r="371" spans="1:9" x14ac:dyDescent="0.25">
      <c r="A371" s="82"/>
      <c r="B371" s="83"/>
      <c r="C371" s="66"/>
      <c r="D371" s="68"/>
      <c r="E371" s="69"/>
      <c r="F371" s="70"/>
    </row>
    <row r="372" spans="1:9" x14ac:dyDescent="0.25">
      <c r="A372" s="82"/>
      <c r="B372" s="83"/>
      <c r="C372" s="66"/>
      <c r="D372" s="49"/>
      <c r="E372" s="50"/>
      <c r="F372" s="51"/>
    </row>
    <row r="373" spans="1:9" x14ac:dyDescent="0.25">
      <c r="A373" s="82"/>
      <c r="B373" s="83"/>
      <c r="C373" s="66"/>
      <c r="D373" s="3"/>
      <c r="E373" s="3"/>
      <c r="F373" s="3"/>
    </row>
    <row r="374" spans="1:9" x14ac:dyDescent="0.25">
      <c r="A374" s="82"/>
      <c r="B374" s="83"/>
      <c r="C374" s="66"/>
      <c r="D374" s="71" t="s">
        <v>8</v>
      </c>
      <c r="E374" s="72"/>
      <c r="F374" s="73"/>
    </row>
    <row r="375" spans="1:9" x14ac:dyDescent="0.25">
      <c r="A375" s="82"/>
      <c r="B375" s="83"/>
      <c r="C375" s="66"/>
      <c r="D375" s="3"/>
      <c r="E375" s="3"/>
      <c r="F375" s="3"/>
    </row>
    <row r="376" spans="1:9" x14ac:dyDescent="0.25">
      <c r="A376" s="82"/>
      <c r="B376" s="83"/>
      <c r="C376" s="66"/>
      <c r="D376" s="52" t="s">
        <v>9</v>
      </c>
      <c r="E376" s="53"/>
      <c r="F376" s="54"/>
    </row>
    <row r="377" spans="1:9" x14ac:dyDescent="0.25">
      <c r="A377" s="82"/>
      <c r="B377" s="83"/>
      <c r="C377" s="66"/>
      <c r="D377" s="52" t="s">
        <v>10</v>
      </c>
      <c r="E377" s="53"/>
      <c r="F377" s="54"/>
    </row>
    <row r="378" spans="1:9" x14ac:dyDescent="0.25">
      <c r="A378" s="82"/>
      <c r="B378" s="83"/>
      <c r="C378" s="66"/>
      <c r="D378" s="10" t="s">
        <v>11</v>
      </c>
      <c r="E378" s="10" t="s">
        <v>22</v>
      </c>
      <c r="F378" s="11">
        <f>G378/H378*I378</f>
        <v>1271.943</v>
      </c>
      <c r="G378">
        <v>1413.27</v>
      </c>
      <c r="H378">
        <v>100</v>
      </c>
      <c r="I378">
        <v>90</v>
      </c>
    </row>
    <row r="379" spans="1:9" x14ac:dyDescent="0.25">
      <c r="A379" s="82"/>
      <c r="B379" s="83"/>
      <c r="C379" s="66"/>
      <c r="D379" s="8" t="s">
        <v>12</v>
      </c>
      <c r="E379" s="10" t="s">
        <v>23</v>
      </c>
      <c r="F379" s="11">
        <f>G379/H378*I378</f>
        <v>5449.5990000000002</v>
      </c>
      <c r="G379">
        <v>6055.11</v>
      </c>
    </row>
    <row r="380" spans="1:9" ht="17.45" customHeight="1" x14ac:dyDescent="0.25">
      <c r="A380" s="82"/>
      <c r="B380" s="83"/>
      <c r="C380" s="66"/>
      <c r="D380" s="8" t="s">
        <v>13</v>
      </c>
      <c r="E380" s="10" t="s">
        <v>24</v>
      </c>
      <c r="F380" s="11">
        <f>G380/H378*I378</f>
        <v>1065.4379999999999</v>
      </c>
      <c r="G380">
        <v>1183.82</v>
      </c>
    </row>
    <row r="381" spans="1:9" x14ac:dyDescent="0.25">
      <c r="A381" s="82"/>
      <c r="B381" s="83"/>
      <c r="C381" s="66"/>
      <c r="D381" s="10" t="s">
        <v>14</v>
      </c>
      <c r="E381" s="10" t="s">
        <v>24</v>
      </c>
      <c r="F381" s="11">
        <f>G381/H378*I378</f>
        <v>791.76599999999996</v>
      </c>
      <c r="G381">
        <v>879.74</v>
      </c>
    </row>
    <row r="382" spans="1:9" x14ac:dyDescent="0.25">
      <c r="A382" s="82"/>
      <c r="B382" s="83"/>
      <c r="C382" s="66"/>
      <c r="D382" s="17"/>
      <c r="E382" s="18"/>
      <c r="F382" s="19">
        <f>SUM(F378:F381)</f>
        <v>8578.746000000001</v>
      </c>
    </row>
    <row r="383" spans="1:9" ht="15" customHeight="1" x14ac:dyDescent="0.25">
      <c r="A383" s="82"/>
      <c r="B383" s="83"/>
      <c r="C383" s="66"/>
      <c r="D383" s="71" t="s">
        <v>15</v>
      </c>
      <c r="E383" s="72"/>
      <c r="F383" s="73"/>
    </row>
    <row r="384" spans="1:9" x14ac:dyDescent="0.25">
      <c r="A384" s="82"/>
      <c r="B384" s="83"/>
      <c r="C384" s="66"/>
      <c r="D384" s="8" t="s">
        <v>25</v>
      </c>
      <c r="E384" s="9" t="s">
        <v>33</v>
      </c>
      <c r="F384" s="14">
        <f>G384/H378*I378</f>
        <v>54.896400000000007</v>
      </c>
      <c r="G384" s="36">
        <v>60.996000000000002</v>
      </c>
    </row>
    <row r="385" spans="1:9" ht="22.9" customHeight="1" x14ac:dyDescent="0.25">
      <c r="A385" s="82"/>
      <c r="B385" s="83"/>
      <c r="C385" s="66"/>
      <c r="D385" s="8" t="s">
        <v>26</v>
      </c>
      <c r="E385" s="9" t="s">
        <v>33</v>
      </c>
      <c r="F385" s="14">
        <f>G385/H378*I378</f>
        <v>22.283190000000001</v>
      </c>
      <c r="G385" s="36">
        <v>24.7591</v>
      </c>
    </row>
    <row r="386" spans="1:9" x14ac:dyDescent="0.25">
      <c r="A386" s="82"/>
      <c r="B386" s="83"/>
      <c r="C386" s="66"/>
      <c r="D386" s="8" t="s">
        <v>27</v>
      </c>
      <c r="E386" s="9" t="s">
        <v>33</v>
      </c>
      <c r="F386" s="12">
        <f>G386/H378*I378</f>
        <v>221.35589999999999</v>
      </c>
      <c r="G386" s="36">
        <v>245.95099999999999</v>
      </c>
    </row>
    <row r="387" spans="1:9" x14ac:dyDescent="0.25">
      <c r="A387" s="82"/>
      <c r="B387" s="83"/>
      <c r="C387" s="66"/>
      <c r="D387" s="8" t="s">
        <v>28</v>
      </c>
      <c r="E387" s="9" t="s">
        <v>33</v>
      </c>
      <c r="F387" s="12">
        <f>G387/H378*I378</f>
        <v>97.325999999999993</v>
      </c>
      <c r="G387" s="36">
        <v>108.14</v>
      </c>
    </row>
    <row r="388" spans="1:9" ht="51.6" customHeight="1" x14ac:dyDescent="0.25">
      <c r="A388" s="82"/>
      <c r="B388" s="83"/>
      <c r="C388" s="66"/>
      <c r="D388" s="8" t="s">
        <v>29</v>
      </c>
      <c r="E388" s="9" t="s">
        <v>33</v>
      </c>
      <c r="F388" s="12">
        <f>G388/H378*I378</f>
        <v>63.573480000000011</v>
      </c>
      <c r="G388" s="36">
        <v>70.637200000000007</v>
      </c>
    </row>
    <row r="389" spans="1:9" ht="18.600000000000001" customHeight="1" x14ac:dyDescent="0.25">
      <c r="A389" s="82"/>
      <c r="B389" s="83"/>
      <c r="C389" s="66"/>
      <c r="D389" s="8" t="s">
        <v>30</v>
      </c>
      <c r="E389" s="9" t="s">
        <v>33</v>
      </c>
      <c r="F389" s="12">
        <f>G389/H378*I378</f>
        <v>150.52680000000001</v>
      </c>
      <c r="G389" s="36">
        <v>167.25200000000001</v>
      </c>
    </row>
    <row r="390" spans="1:9" ht="27" customHeight="1" x14ac:dyDescent="0.25">
      <c r="A390" s="82"/>
      <c r="B390" s="83"/>
      <c r="C390" s="66"/>
      <c r="D390" s="8" t="s">
        <v>31</v>
      </c>
      <c r="E390" s="9" t="s">
        <v>33</v>
      </c>
      <c r="F390" s="12">
        <f>G390/H378*I378</f>
        <v>0</v>
      </c>
      <c r="G390" s="36">
        <v>0</v>
      </c>
    </row>
    <row r="391" spans="1:9" ht="26.45" customHeight="1" x14ac:dyDescent="0.25">
      <c r="A391" s="82"/>
      <c r="B391" s="83"/>
      <c r="C391" s="66"/>
      <c r="D391" s="8" t="s">
        <v>32</v>
      </c>
      <c r="E391" s="9" t="s">
        <v>33</v>
      </c>
      <c r="F391" s="12">
        <f>G391/H378*I378</f>
        <v>118.05299999999998</v>
      </c>
      <c r="G391" s="36">
        <v>131.16999999999999</v>
      </c>
    </row>
    <row r="392" spans="1:9" ht="23.45" customHeight="1" x14ac:dyDescent="0.25">
      <c r="A392" s="82"/>
      <c r="B392" s="83"/>
      <c r="C392" s="66"/>
      <c r="D392" s="8" t="s">
        <v>55</v>
      </c>
      <c r="E392" s="9" t="s">
        <v>33</v>
      </c>
      <c r="F392" s="12">
        <f>G392/H378*I378</f>
        <v>112.67100000000001</v>
      </c>
      <c r="G392" s="36">
        <v>125.19</v>
      </c>
    </row>
    <row r="393" spans="1:9" x14ac:dyDescent="0.25">
      <c r="A393" s="82"/>
      <c r="B393" s="83"/>
      <c r="C393" s="66"/>
      <c r="D393" s="3"/>
      <c r="E393" s="3"/>
      <c r="F393" s="13">
        <f>F384+F385+F386+F387+F388+F389+F390+F391+F392</f>
        <v>840.68577000000005</v>
      </c>
      <c r="G393">
        <f>G384+G385+G386+G387+G388+G389+G390+G391+G392</f>
        <v>934.09529999999995</v>
      </c>
    </row>
    <row r="394" spans="1:9" ht="15" customHeight="1" x14ac:dyDescent="0.25">
      <c r="A394" s="82"/>
      <c r="B394" s="83"/>
      <c r="C394" s="66"/>
      <c r="D394" s="46" t="s">
        <v>16</v>
      </c>
      <c r="E394" s="47"/>
      <c r="F394" s="48"/>
    </row>
    <row r="395" spans="1:9" x14ac:dyDescent="0.25">
      <c r="A395" s="82"/>
      <c r="B395" s="83"/>
      <c r="C395" s="66"/>
      <c r="D395" s="49"/>
      <c r="E395" s="50"/>
      <c r="F395" s="51"/>
    </row>
    <row r="396" spans="1:9" x14ac:dyDescent="0.25">
      <c r="A396" s="82"/>
      <c r="B396" s="83"/>
      <c r="C396" s="66"/>
      <c r="D396" s="8" t="s">
        <v>34</v>
      </c>
      <c r="E396" s="10" t="s">
        <v>33</v>
      </c>
      <c r="F396" s="11">
        <f>G396/H396*I396</f>
        <v>3.8340000000000001</v>
      </c>
      <c r="G396">
        <v>4.26</v>
      </c>
      <c r="H396">
        <v>100</v>
      </c>
      <c r="I396">
        <v>90</v>
      </c>
    </row>
    <row r="397" spans="1:9" ht="23.25" x14ac:dyDescent="0.25">
      <c r="A397" s="82"/>
      <c r="B397" s="83"/>
      <c r="C397" s="66"/>
      <c r="D397" s="8" t="s">
        <v>35</v>
      </c>
      <c r="E397" s="10" t="s">
        <v>33</v>
      </c>
      <c r="F397" s="11">
        <f>G397/H396*I396</f>
        <v>782.82900000000006</v>
      </c>
      <c r="G397">
        <v>869.81</v>
      </c>
    </row>
    <row r="398" spans="1:9" x14ac:dyDescent="0.25">
      <c r="A398" s="82"/>
      <c r="B398" s="83"/>
      <c r="C398" s="66"/>
      <c r="D398" s="16" t="s">
        <v>56</v>
      </c>
      <c r="E398" s="10" t="s">
        <v>33</v>
      </c>
      <c r="F398" s="11">
        <f>G398/H396*I396</f>
        <v>32.463000000000001</v>
      </c>
      <c r="G398">
        <v>36.07</v>
      </c>
    </row>
    <row r="399" spans="1:9" x14ac:dyDescent="0.25">
      <c r="A399" s="82"/>
      <c r="B399" s="83"/>
      <c r="C399" s="66"/>
      <c r="D399" s="20"/>
      <c r="E399" s="21"/>
      <c r="F399" s="22">
        <f>SUM(F396:F398)</f>
        <v>819.12599999999998</v>
      </c>
    </row>
    <row r="400" spans="1:9" x14ac:dyDescent="0.25">
      <c r="A400" s="82"/>
      <c r="B400" s="83"/>
      <c r="C400" s="66"/>
      <c r="D400" s="74" t="s">
        <v>17</v>
      </c>
      <c r="E400" s="75"/>
      <c r="F400" s="76"/>
    </row>
    <row r="401" spans="1:9" ht="1.1499999999999999" customHeight="1" x14ac:dyDescent="0.25">
      <c r="A401" s="82"/>
      <c r="B401" s="83"/>
      <c r="C401" s="66"/>
      <c r="D401" s="77"/>
      <c r="E401" s="78"/>
      <c r="F401" s="79"/>
    </row>
    <row r="402" spans="1:9" x14ac:dyDescent="0.25">
      <c r="A402" s="82"/>
      <c r="B402" s="83"/>
      <c r="C402" s="66"/>
      <c r="D402" s="27" t="s">
        <v>69</v>
      </c>
      <c r="E402" s="10" t="s">
        <v>33</v>
      </c>
      <c r="F402" s="37">
        <f>G402/H396*I396</f>
        <v>159.376518</v>
      </c>
      <c r="G402" s="38">
        <v>177.08501999999999</v>
      </c>
    </row>
    <row r="403" spans="1:9" x14ac:dyDescent="0.25">
      <c r="A403" s="82"/>
      <c r="B403" s="83"/>
      <c r="C403" s="66"/>
      <c r="D403" s="3"/>
      <c r="E403" s="3"/>
      <c r="F403" s="40">
        <f>F402</f>
        <v>159.376518</v>
      </c>
      <c r="G403" s="38"/>
    </row>
    <row r="404" spans="1:9" x14ac:dyDescent="0.25">
      <c r="A404" s="82"/>
      <c r="B404" s="83"/>
      <c r="C404" s="66"/>
      <c r="D404" s="52" t="s">
        <v>18</v>
      </c>
      <c r="E404" s="53"/>
      <c r="F404" s="54"/>
    </row>
    <row r="405" spans="1:9" x14ac:dyDescent="0.25">
      <c r="A405" s="82"/>
      <c r="B405" s="83"/>
      <c r="C405" s="66"/>
      <c r="D405" s="3"/>
      <c r="E405" s="3"/>
      <c r="F405" s="3"/>
    </row>
    <row r="406" spans="1:9" x14ac:dyDescent="0.25">
      <c r="A406" s="82"/>
      <c r="B406" s="83"/>
      <c r="C406" s="66"/>
      <c r="D406" s="46" t="s">
        <v>19</v>
      </c>
      <c r="E406" s="47"/>
      <c r="F406" s="48"/>
    </row>
    <row r="407" spans="1:9" ht="15" customHeight="1" x14ac:dyDescent="0.25">
      <c r="A407" s="82"/>
      <c r="B407" s="83"/>
      <c r="C407" s="66"/>
      <c r="D407" s="49"/>
      <c r="E407" s="50"/>
      <c r="F407" s="51"/>
    </row>
    <row r="408" spans="1:9" x14ac:dyDescent="0.25">
      <c r="A408" s="82"/>
      <c r="B408" s="83"/>
      <c r="C408" s="66"/>
      <c r="D408" s="8" t="s">
        <v>36</v>
      </c>
      <c r="E408" s="10" t="s">
        <v>43</v>
      </c>
      <c r="F408" s="11">
        <f>G408/H408*I408</f>
        <v>1544.8409999999999</v>
      </c>
      <c r="G408">
        <v>1716.49</v>
      </c>
      <c r="H408">
        <v>100</v>
      </c>
      <c r="I408">
        <v>90</v>
      </c>
    </row>
    <row r="409" spans="1:9" ht="15" customHeight="1" x14ac:dyDescent="0.25">
      <c r="A409" s="82"/>
      <c r="B409" s="83"/>
      <c r="C409" s="66"/>
      <c r="D409" s="8" t="s">
        <v>37</v>
      </c>
      <c r="E409" s="10" t="s">
        <v>43</v>
      </c>
      <c r="F409" s="11">
        <f>G409/H408*I408</f>
        <v>496.46700000000004</v>
      </c>
      <c r="G409">
        <v>551.63</v>
      </c>
    </row>
    <row r="410" spans="1:9" ht="18.600000000000001" customHeight="1" x14ac:dyDescent="0.25">
      <c r="A410" s="82"/>
      <c r="B410" s="83"/>
      <c r="C410" s="66"/>
      <c r="D410" s="8" t="s">
        <v>38</v>
      </c>
      <c r="E410" s="10" t="s">
        <v>43</v>
      </c>
      <c r="F410" s="11">
        <f>G410/H408*I408</f>
        <v>1180.539</v>
      </c>
      <c r="G410">
        <v>1311.71</v>
      </c>
    </row>
    <row r="411" spans="1:9" x14ac:dyDescent="0.25">
      <c r="A411" s="82"/>
      <c r="B411" s="83"/>
      <c r="C411" s="66"/>
      <c r="D411" s="8" t="s">
        <v>57</v>
      </c>
      <c r="E411" s="10" t="s">
        <v>43</v>
      </c>
      <c r="F411" s="11">
        <f>G411/H408*I408</f>
        <v>330.98399999999998</v>
      </c>
      <c r="G411">
        <v>367.76</v>
      </c>
    </row>
    <row r="412" spans="1:9" x14ac:dyDescent="0.25">
      <c r="A412" s="82"/>
      <c r="B412" s="83"/>
      <c r="C412" s="66"/>
      <c r="D412" s="8" t="s">
        <v>40</v>
      </c>
      <c r="E412" s="10" t="s">
        <v>43</v>
      </c>
      <c r="F412" s="11">
        <f>G412/H408*I408</f>
        <v>2647.8450000000003</v>
      </c>
      <c r="G412">
        <v>2942.05</v>
      </c>
    </row>
    <row r="413" spans="1:9" x14ac:dyDescent="0.25">
      <c r="A413" s="82"/>
      <c r="B413" s="83"/>
      <c r="C413" s="66"/>
      <c r="D413" s="8" t="s">
        <v>39</v>
      </c>
      <c r="E413" s="10" t="s">
        <v>43</v>
      </c>
      <c r="F413" s="11">
        <f>G413/H408*I408</f>
        <v>2647.8450000000003</v>
      </c>
      <c r="G413">
        <v>2942.05</v>
      </c>
    </row>
    <row r="414" spans="1:9" ht="18.600000000000001" customHeight="1" x14ac:dyDescent="0.25">
      <c r="A414" s="82"/>
      <c r="B414" s="83"/>
      <c r="C414" s="66"/>
      <c r="D414" s="8" t="s">
        <v>41</v>
      </c>
      <c r="E414" s="10" t="s">
        <v>43</v>
      </c>
      <c r="F414" s="11">
        <f>G414/H408*I408</f>
        <v>1323.9269999999999</v>
      </c>
      <c r="G414">
        <v>1471.03</v>
      </c>
    </row>
    <row r="415" spans="1:9" x14ac:dyDescent="0.25">
      <c r="A415" s="82"/>
      <c r="B415" s="83"/>
      <c r="C415" s="66"/>
      <c r="D415" s="10" t="s">
        <v>42</v>
      </c>
      <c r="E415" s="10" t="s">
        <v>43</v>
      </c>
      <c r="F415" s="11">
        <f>G415/H408*I408</f>
        <v>661.95900000000006</v>
      </c>
      <c r="G415">
        <v>735.51</v>
      </c>
    </row>
    <row r="416" spans="1:9" x14ac:dyDescent="0.25">
      <c r="A416" s="82"/>
      <c r="B416" s="83"/>
      <c r="C416" s="66"/>
      <c r="D416" s="10" t="s">
        <v>58</v>
      </c>
      <c r="E416" s="10" t="s">
        <v>43</v>
      </c>
      <c r="F416" s="11">
        <f>G416/H408*I408</f>
        <v>330.98399999999998</v>
      </c>
      <c r="G416">
        <v>367.76</v>
      </c>
    </row>
    <row r="417" spans="1:11" x14ac:dyDescent="0.25">
      <c r="A417" s="82"/>
      <c r="B417" s="83"/>
      <c r="C417" s="66"/>
      <c r="D417" s="17"/>
      <c r="E417" s="18"/>
      <c r="F417" s="19">
        <f>SUM(F408:F416)</f>
        <v>11165.391000000001</v>
      </c>
    </row>
    <row r="418" spans="1:11" x14ac:dyDescent="0.25">
      <c r="A418" s="82"/>
      <c r="B418" s="83"/>
      <c r="C418" s="66"/>
      <c r="D418" s="52" t="s">
        <v>20</v>
      </c>
      <c r="E418" s="53"/>
      <c r="F418" s="54"/>
    </row>
    <row r="419" spans="1:11" ht="26.45" customHeight="1" x14ac:dyDescent="0.25">
      <c r="A419" s="82"/>
      <c r="B419" s="83"/>
      <c r="C419" s="66"/>
      <c r="D419" s="8" t="s">
        <v>44</v>
      </c>
      <c r="E419" s="10" t="s">
        <v>51</v>
      </c>
      <c r="F419" s="15">
        <f>G419/H419*I419</f>
        <v>637.29337499999997</v>
      </c>
      <c r="G419" s="36">
        <v>708.10374999999999</v>
      </c>
      <c r="H419">
        <v>100</v>
      </c>
      <c r="I419">
        <v>90</v>
      </c>
    </row>
    <row r="420" spans="1:11" ht="14.45" customHeight="1" x14ac:dyDescent="0.25">
      <c r="A420" s="82"/>
      <c r="B420" s="83"/>
      <c r="C420" s="66"/>
      <c r="D420" s="8" t="s">
        <v>45</v>
      </c>
      <c r="E420" s="10" t="s">
        <v>51</v>
      </c>
      <c r="F420" s="15">
        <f>G420/H419*I419</f>
        <v>133.40970000000002</v>
      </c>
      <c r="G420" s="36">
        <v>148.233</v>
      </c>
    </row>
    <row r="421" spans="1:11" ht="23.25" x14ac:dyDescent="0.25">
      <c r="A421" s="82"/>
      <c r="B421" s="83"/>
      <c r="C421" s="66"/>
      <c r="D421" s="8" t="s">
        <v>46</v>
      </c>
      <c r="E421" s="10" t="s">
        <v>51</v>
      </c>
      <c r="F421" s="15">
        <f>G421/H419*I419</f>
        <v>582.35399999999993</v>
      </c>
      <c r="G421" s="36">
        <v>647.05999999999995</v>
      </c>
    </row>
    <row r="422" spans="1:11" ht="17.45" customHeight="1" x14ac:dyDescent="0.25">
      <c r="A422" s="82"/>
      <c r="B422" s="83"/>
      <c r="C422" s="66"/>
      <c r="D422" s="8" t="s">
        <v>59</v>
      </c>
      <c r="E422" s="10" t="s">
        <v>51</v>
      </c>
      <c r="F422" s="15">
        <f>G422/H419*I419</f>
        <v>90.018000000000001</v>
      </c>
      <c r="G422" s="36">
        <v>100.02</v>
      </c>
    </row>
    <row r="423" spans="1:11" x14ac:dyDescent="0.25">
      <c r="A423" s="82"/>
      <c r="B423" s="83"/>
      <c r="C423" s="66"/>
      <c r="D423" s="8" t="s">
        <v>47</v>
      </c>
      <c r="E423" s="10" t="s">
        <v>51</v>
      </c>
      <c r="F423" s="12">
        <f>G423/H419*I419</f>
        <v>3897.0306</v>
      </c>
      <c r="G423" s="36">
        <v>4330.0339999999997</v>
      </c>
    </row>
    <row r="424" spans="1:11" x14ac:dyDescent="0.25">
      <c r="A424" s="82"/>
      <c r="B424" s="83"/>
      <c r="C424" s="66"/>
      <c r="D424" s="8" t="s">
        <v>48</v>
      </c>
      <c r="E424" s="10" t="s">
        <v>51</v>
      </c>
      <c r="F424" s="12">
        <f>G424/H419*I419</f>
        <v>23.611499999999996</v>
      </c>
      <c r="G424" s="36">
        <v>26.234999999999999</v>
      </c>
    </row>
    <row r="425" spans="1:11" x14ac:dyDescent="0.25">
      <c r="A425" s="82"/>
      <c r="B425" s="83"/>
      <c r="C425" s="66"/>
      <c r="D425" s="8" t="s">
        <v>49</v>
      </c>
      <c r="E425" s="10" t="s">
        <v>51</v>
      </c>
      <c r="F425" s="12">
        <f>G425/H419*I419</f>
        <v>590.28300000000002</v>
      </c>
      <c r="G425" s="36">
        <v>655.87</v>
      </c>
    </row>
    <row r="426" spans="1:11" ht="18" customHeight="1" x14ac:dyDescent="0.25">
      <c r="A426" s="82"/>
      <c r="B426" s="83"/>
      <c r="C426" s="66"/>
      <c r="D426" s="8" t="s">
        <v>50</v>
      </c>
      <c r="E426" s="10" t="s">
        <v>51</v>
      </c>
      <c r="F426" s="12">
        <f>G426/H419*I419</f>
        <v>146.39400000000001</v>
      </c>
      <c r="G426" s="36">
        <v>162.66</v>
      </c>
    </row>
    <row r="427" spans="1:11" x14ac:dyDescent="0.25">
      <c r="A427" s="84"/>
      <c r="B427" s="85"/>
      <c r="C427" s="67"/>
      <c r="D427" s="3"/>
      <c r="E427" s="3"/>
      <c r="F427" s="13">
        <f>SUM(F419:F426)</f>
        <v>6100.3941750000004</v>
      </c>
      <c r="G427">
        <f>SUM(G419:G426)</f>
        <v>6778.2157499999994</v>
      </c>
    </row>
    <row r="428" spans="1:11" x14ac:dyDescent="0.25">
      <c r="A428" s="89"/>
      <c r="B428" s="90"/>
      <c r="C428" s="3"/>
      <c r="D428" s="3"/>
      <c r="E428" s="3"/>
      <c r="F428" s="13">
        <f>F369+F382+F393+F403+F417+F427+F399</f>
        <v>43109.489463000005</v>
      </c>
      <c r="H428" s="45">
        <f>F428*K356</f>
        <v>9828963.5975640006</v>
      </c>
    </row>
    <row r="430" spans="1:11" x14ac:dyDescent="0.25">
      <c r="A430">
        <v>6</v>
      </c>
    </row>
    <row r="431" spans="1:11" ht="60" x14ac:dyDescent="0.25">
      <c r="A431" s="55" t="s">
        <v>0</v>
      </c>
      <c r="B431" s="56"/>
      <c r="C431" s="6" t="s">
        <v>1</v>
      </c>
      <c r="D431" s="6" t="s">
        <v>2</v>
      </c>
      <c r="E431" s="6" t="s">
        <v>3</v>
      </c>
      <c r="F431" s="7" t="s">
        <v>4</v>
      </c>
      <c r="K431" s="42">
        <v>7</v>
      </c>
    </row>
    <row r="432" spans="1:11" x14ac:dyDescent="0.25">
      <c r="A432" s="57">
        <v>1</v>
      </c>
      <c r="B432" s="58"/>
      <c r="C432" s="4">
        <v>2</v>
      </c>
      <c r="D432" s="2">
        <v>3</v>
      </c>
      <c r="E432" s="3">
        <v>4</v>
      </c>
      <c r="F432" s="3">
        <v>5</v>
      </c>
    </row>
    <row r="433" spans="1:9" x14ac:dyDescent="0.25">
      <c r="A433" s="80" t="s">
        <v>64</v>
      </c>
      <c r="B433" s="81"/>
      <c r="C433" s="65" t="s">
        <v>76</v>
      </c>
      <c r="D433" s="46" t="s">
        <v>5</v>
      </c>
      <c r="E433" s="47"/>
      <c r="F433" s="48"/>
    </row>
    <row r="434" spans="1:9" x14ac:dyDescent="0.25">
      <c r="A434" s="82"/>
      <c r="B434" s="83"/>
      <c r="C434" s="66"/>
      <c r="D434" s="49"/>
      <c r="E434" s="50"/>
      <c r="F434" s="51"/>
    </row>
    <row r="435" spans="1:9" x14ac:dyDescent="0.25">
      <c r="A435" s="82"/>
      <c r="B435" s="83"/>
      <c r="C435" s="66"/>
      <c r="D435" s="46" t="s">
        <v>6</v>
      </c>
      <c r="E435" s="47"/>
      <c r="F435" s="48"/>
    </row>
    <row r="436" spans="1:9" x14ac:dyDescent="0.25">
      <c r="A436" s="82"/>
      <c r="B436" s="83"/>
      <c r="C436" s="66"/>
      <c r="D436" s="49"/>
      <c r="E436" s="50"/>
      <c r="F436" s="51"/>
    </row>
    <row r="437" spans="1:9" x14ac:dyDescent="0.25">
      <c r="A437" s="82"/>
      <c r="B437" s="83"/>
      <c r="C437" s="66"/>
      <c r="D437" s="16" t="s">
        <v>52</v>
      </c>
      <c r="E437" s="16" t="s">
        <v>43</v>
      </c>
      <c r="F437" s="3">
        <v>8826.15</v>
      </c>
      <c r="G437">
        <v>13700.2</v>
      </c>
      <c r="H437">
        <v>279</v>
      </c>
      <c r="I437">
        <v>8</v>
      </c>
    </row>
    <row r="438" spans="1:9" ht="16.899999999999999" customHeight="1" x14ac:dyDescent="0.25">
      <c r="A438" s="82"/>
      <c r="B438" s="83"/>
      <c r="C438" s="66"/>
      <c r="D438" s="16" t="s">
        <v>53</v>
      </c>
      <c r="E438" s="16" t="s">
        <v>43</v>
      </c>
      <c r="F438" s="3">
        <v>1471.03</v>
      </c>
      <c r="G438">
        <v>1068.93</v>
      </c>
    </row>
    <row r="439" spans="1:9" x14ac:dyDescent="0.25">
      <c r="A439" s="82"/>
      <c r="B439" s="83"/>
      <c r="C439" s="66"/>
      <c r="D439" s="16" t="s">
        <v>54</v>
      </c>
      <c r="E439" s="16" t="s">
        <v>43</v>
      </c>
      <c r="F439" s="3">
        <v>735.51</v>
      </c>
      <c r="G439">
        <v>668.08</v>
      </c>
    </row>
    <row r="440" spans="1:9" x14ac:dyDescent="0.25">
      <c r="A440" s="82"/>
      <c r="B440" s="83"/>
      <c r="C440" s="66"/>
      <c r="D440" s="16" t="s">
        <v>60</v>
      </c>
      <c r="E440" s="16" t="s">
        <v>43</v>
      </c>
      <c r="F440" s="35">
        <v>735.51</v>
      </c>
    </row>
    <row r="441" spans="1:9" x14ac:dyDescent="0.25">
      <c r="A441" s="82"/>
      <c r="B441" s="83"/>
      <c r="C441" s="66"/>
      <c r="D441" s="16" t="s">
        <v>61</v>
      </c>
      <c r="E441" s="16" t="s">
        <v>43</v>
      </c>
      <c r="F441" s="35">
        <v>1471.03</v>
      </c>
    </row>
    <row r="442" spans="1:9" x14ac:dyDescent="0.25">
      <c r="A442" s="82"/>
      <c r="B442" s="83"/>
      <c r="C442" s="66"/>
      <c r="D442" s="16" t="s">
        <v>62</v>
      </c>
      <c r="E442" s="16" t="s">
        <v>43</v>
      </c>
      <c r="F442" s="35">
        <v>1471.03</v>
      </c>
    </row>
    <row r="443" spans="1:9" x14ac:dyDescent="0.25">
      <c r="A443" s="82"/>
      <c r="B443" s="83"/>
      <c r="C443" s="66"/>
      <c r="D443" s="16" t="s">
        <v>63</v>
      </c>
      <c r="E443" s="16" t="s">
        <v>43</v>
      </c>
      <c r="F443" s="35">
        <v>735.51</v>
      </c>
    </row>
    <row r="444" spans="1:9" x14ac:dyDescent="0.25">
      <c r="A444" s="82"/>
      <c r="B444" s="83"/>
      <c r="C444" s="66"/>
      <c r="D444" s="23"/>
      <c r="E444" s="23"/>
      <c r="F444" s="35">
        <f>F437+F438+F439+F440+F441+F442+F443</f>
        <v>15445.770000000002</v>
      </c>
    </row>
    <row r="445" spans="1:9" x14ac:dyDescent="0.25">
      <c r="A445" s="82"/>
      <c r="B445" s="83"/>
      <c r="C445" s="66"/>
      <c r="D445" s="5"/>
      <c r="E445" s="5"/>
      <c r="F445" s="1"/>
    </row>
    <row r="446" spans="1:9" x14ac:dyDescent="0.25">
      <c r="A446" s="82"/>
      <c r="B446" s="83"/>
      <c r="C446" s="66"/>
      <c r="D446" s="46" t="s">
        <v>79</v>
      </c>
      <c r="E446" s="47"/>
      <c r="F446" s="48"/>
    </row>
    <row r="447" spans="1:9" x14ac:dyDescent="0.25">
      <c r="A447" s="82"/>
      <c r="B447" s="83"/>
      <c r="C447" s="66"/>
      <c r="D447" s="68"/>
      <c r="E447" s="69"/>
      <c r="F447" s="70"/>
    </row>
    <row r="448" spans="1:9" x14ac:dyDescent="0.25">
      <c r="A448" s="82"/>
      <c r="B448" s="83"/>
      <c r="C448" s="66"/>
      <c r="D448" s="49"/>
      <c r="E448" s="50"/>
      <c r="F448" s="51"/>
    </row>
    <row r="449" spans="1:9" x14ac:dyDescent="0.25">
      <c r="A449" s="82"/>
      <c r="B449" s="83"/>
      <c r="C449" s="66"/>
      <c r="D449" s="3"/>
      <c r="E449" s="3"/>
      <c r="F449" s="3"/>
    </row>
    <row r="450" spans="1:9" x14ac:dyDescent="0.25">
      <c r="A450" s="82"/>
      <c r="B450" s="83"/>
      <c r="C450" s="66"/>
      <c r="D450" s="71" t="s">
        <v>8</v>
      </c>
      <c r="E450" s="72"/>
      <c r="F450" s="73"/>
    </row>
    <row r="451" spans="1:9" x14ac:dyDescent="0.25">
      <c r="A451" s="82"/>
      <c r="B451" s="83"/>
      <c r="C451" s="66"/>
      <c r="D451" s="3"/>
      <c r="E451" s="3"/>
      <c r="F451" s="3"/>
    </row>
    <row r="452" spans="1:9" x14ac:dyDescent="0.25">
      <c r="A452" s="82"/>
      <c r="B452" s="83"/>
      <c r="C452" s="66"/>
      <c r="D452" s="52" t="s">
        <v>9</v>
      </c>
      <c r="E452" s="53"/>
      <c r="F452" s="54"/>
    </row>
    <row r="453" spans="1:9" x14ac:dyDescent="0.25">
      <c r="A453" s="82"/>
      <c r="B453" s="83"/>
      <c r="C453" s="66"/>
      <c r="D453" s="52" t="s">
        <v>10</v>
      </c>
      <c r="E453" s="53"/>
      <c r="F453" s="54"/>
    </row>
    <row r="454" spans="1:9" x14ac:dyDescent="0.25">
      <c r="A454" s="82"/>
      <c r="B454" s="83"/>
      <c r="C454" s="66"/>
      <c r="D454" s="10" t="s">
        <v>11</v>
      </c>
      <c r="E454" s="10" t="s">
        <v>22</v>
      </c>
      <c r="F454" s="11">
        <f>G454/H454*I454</f>
        <v>1271.943</v>
      </c>
      <c r="G454">
        <v>1413.27</v>
      </c>
      <c r="H454">
        <v>100</v>
      </c>
      <c r="I454">
        <v>90</v>
      </c>
    </row>
    <row r="455" spans="1:9" x14ac:dyDescent="0.25">
      <c r="A455" s="82"/>
      <c r="B455" s="83"/>
      <c r="C455" s="66"/>
      <c r="D455" s="8" t="s">
        <v>12</v>
      </c>
      <c r="E455" s="10" t="s">
        <v>23</v>
      </c>
      <c r="F455" s="11">
        <f>G455/H454*I454</f>
        <v>5449.5990000000002</v>
      </c>
      <c r="G455">
        <v>6055.11</v>
      </c>
    </row>
    <row r="456" spans="1:9" ht="16.899999999999999" customHeight="1" x14ac:dyDescent="0.25">
      <c r="A456" s="82"/>
      <c r="B456" s="83"/>
      <c r="C456" s="66"/>
      <c r="D456" s="8" t="s">
        <v>13</v>
      </c>
      <c r="E456" s="10" t="s">
        <v>24</v>
      </c>
      <c r="F456" s="11">
        <f>G456/H454*I454</f>
        <v>1065.4379999999999</v>
      </c>
      <c r="G456">
        <v>1183.82</v>
      </c>
    </row>
    <row r="457" spans="1:9" x14ac:dyDescent="0.25">
      <c r="A457" s="82"/>
      <c r="B457" s="83"/>
      <c r="C457" s="66"/>
      <c r="D457" s="10" t="s">
        <v>14</v>
      </c>
      <c r="E457" s="10" t="s">
        <v>24</v>
      </c>
      <c r="F457" s="11">
        <f>G457/H454*I454</f>
        <v>791.76599999999996</v>
      </c>
      <c r="G457">
        <v>879.74</v>
      </c>
    </row>
    <row r="458" spans="1:9" x14ac:dyDescent="0.25">
      <c r="A458" s="82"/>
      <c r="B458" s="83"/>
      <c r="C458" s="66"/>
      <c r="D458" s="17"/>
      <c r="E458" s="18"/>
      <c r="F458" s="19">
        <f>SUM(F454:F457)</f>
        <v>8578.746000000001</v>
      </c>
    </row>
    <row r="459" spans="1:9" ht="15" customHeight="1" x14ac:dyDescent="0.25">
      <c r="A459" s="82"/>
      <c r="B459" s="83"/>
      <c r="C459" s="66"/>
      <c r="D459" s="71" t="s">
        <v>15</v>
      </c>
      <c r="E459" s="72"/>
      <c r="F459" s="73"/>
    </row>
    <row r="460" spans="1:9" x14ac:dyDescent="0.25">
      <c r="A460" s="82"/>
      <c r="B460" s="83"/>
      <c r="C460" s="66"/>
      <c r="D460" s="8" t="s">
        <v>25</v>
      </c>
      <c r="E460" s="9" t="s">
        <v>33</v>
      </c>
      <c r="F460" s="14">
        <f>G460/H454*I454</f>
        <v>54.896400000000007</v>
      </c>
      <c r="G460" s="36">
        <v>60.996000000000002</v>
      </c>
    </row>
    <row r="461" spans="1:9" ht="27" customHeight="1" x14ac:dyDescent="0.25">
      <c r="A461" s="82"/>
      <c r="B461" s="83"/>
      <c r="C461" s="66"/>
      <c r="D461" s="8" t="s">
        <v>26</v>
      </c>
      <c r="E461" s="9" t="s">
        <v>33</v>
      </c>
      <c r="F461" s="14">
        <f>G461/H454*I454</f>
        <v>22.283190000000001</v>
      </c>
      <c r="G461" s="36">
        <v>24.7591</v>
      </c>
    </row>
    <row r="462" spans="1:9" ht="17.45" customHeight="1" x14ac:dyDescent="0.25">
      <c r="A462" s="82"/>
      <c r="B462" s="83"/>
      <c r="C462" s="66"/>
      <c r="D462" s="8" t="s">
        <v>27</v>
      </c>
      <c r="E462" s="9" t="s">
        <v>33</v>
      </c>
      <c r="F462" s="12">
        <f>G462/H454*I454</f>
        <v>221.35589999999999</v>
      </c>
      <c r="G462" s="36">
        <v>245.95099999999999</v>
      </c>
    </row>
    <row r="463" spans="1:9" ht="17.45" customHeight="1" x14ac:dyDescent="0.25">
      <c r="A463" s="82"/>
      <c r="B463" s="83"/>
      <c r="C463" s="66"/>
      <c r="D463" s="8" t="s">
        <v>28</v>
      </c>
      <c r="E463" s="9" t="s">
        <v>33</v>
      </c>
      <c r="F463" s="12">
        <f>G463/H454*I454</f>
        <v>97.325999999999993</v>
      </c>
      <c r="G463" s="36">
        <v>108.14</v>
      </c>
    </row>
    <row r="464" spans="1:9" ht="53.45" customHeight="1" x14ac:dyDescent="0.25">
      <c r="A464" s="82"/>
      <c r="B464" s="83"/>
      <c r="C464" s="66"/>
      <c r="D464" s="8" t="s">
        <v>29</v>
      </c>
      <c r="E464" s="9" t="s">
        <v>33</v>
      </c>
      <c r="F464" s="12">
        <f>G464/H454*I454</f>
        <v>63.573480000000011</v>
      </c>
      <c r="G464" s="36">
        <v>70.637200000000007</v>
      </c>
    </row>
    <row r="465" spans="1:9" ht="19.149999999999999" customHeight="1" x14ac:dyDescent="0.25">
      <c r="A465" s="82"/>
      <c r="B465" s="83"/>
      <c r="C465" s="66"/>
      <c r="D465" s="8" t="s">
        <v>30</v>
      </c>
      <c r="E465" s="9" t="s">
        <v>33</v>
      </c>
      <c r="F465" s="12">
        <f>G465/H454*I454</f>
        <v>150.52680000000001</v>
      </c>
      <c r="G465" s="36">
        <v>167.25200000000001</v>
      </c>
    </row>
    <row r="466" spans="1:9" ht="25.9" customHeight="1" x14ac:dyDescent="0.25">
      <c r="A466" s="82"/>
      <c r="B466" s="83"/>
      <c r="C466" s="66"/>
      <c r="D466" s="8" t="s">
        <v>31</v>
      </c>
      <c r="E466" s="9" t="s">
        <v>33</v>
      </c>
      <c r="F466" s="12">
        <f>G466/H454*I454</f>
        <v>0</v>
      </c>
      <c r="G466" s="36">
        <v>0</v>
      </c>
    </row>
    <row r="467" spans="1:9" ht="25.9" customHeight="1" x14ac:dyDescent="0.25">
      <c r="A467" s="82"/>
      <c r="B467" s="83"/>
      <c r="C467" s="66"/>
      <c r="D467" s="8" t="s">
        <v>32</v>
      </c>
      <c r="E467" s="9" t="s">
        <v>33</v>
      </c>
      <c r="F467" s="12">
        <f>G467/H454*I454</f>
        <v>118.05299999999998</v>
      </c>
      <c r="G467" s="36">
        <v>131.16999999999999</v>
      </c>
    </row>
    <row r="468" spans="1:9" ht="27.6" customHeight="1" x14ac:dyDescent="0.25">
      <c r="A468" s="82"/>
      <c r="B468" s="83"/>
      <c r="C468" s="66"/>
      <c r="D468" s="8" t="s">
        <v>55</v>
      </c>
      <c r="E468" s="9" t="s">
        <v>33</v>
      </c>
      <c r="F468" s="12">
        <f>G468/H454*I454</f>
        <v>112.67100000000001</v>
      </c>
      <c r="G468" s="36">
        <v>125.19</v>
      </c>
    </row>
    <row r="469" spans="1:9" x14ac:dyDescent="0.25">
      <c r="A469" s="82"/>
      <c r="B469" s="83"/>
      <c r="C469" s="66"/>
      <c r="D469" s="3"/>
      <c r="E469" s="3"/>
      <c r="F469" s="13">
        <f>F460+F461+F462+F463+F464+F465+F466+F467+F468</f>
        <v>840.68577000000005</v>
      </c>
      <c r="G469">
        <f>G460+G461+G462+G463+G464+G465+G466+G467+G468</f>
        <v>934.09529999999995</v>
      </c>
    </row>
    <row r="470" spans="1:9" ht="15" customHeight="1" x14ac:dyDescent="0.25">
      <c r="A470" s="82"/>
      <c r="B470" s="83"/>
      <c r="C470" s="66"/>
      <c r="D470" s="46" t="s">
        <v>16</v>
      </c>
      <c r="E470" s="47"/>
      <c r="F470" s="48"/>
    </row>
    <row r="471" spans="1:9" x14ac:dyDescent="0.25">
      <c r="A471" s="82"/>
      <c r="B471" s="83"/>
      <c r="C471" s="66"/>
      <c r="D471" s="49"/>
      <c r="E471" s="50"/>
      <c r="F471" s="51"/>
    </row>
    <row r="472" spans="1:9" x14ac:dyDescent="0.25">
      <c r="A472" s="82"/>
      <c r="B472" s="83"/>
      <c r="C472" s="66"/>
      <c r="D472" s="8" t="s">
        <v>34</v>
      </c>
      <c r="E472" s="10" t="s">
        <v>33</v>
      </c>
      <c r="F472" s="11">
        <f>G472/H472*I472</f>
        <v>3.8340000000000001</v>
      </c>
      <c r="G472">
        <v>4.26</v>
      </c>
      <c r="H472">
        <v>100</v>
      </c>
      <c r="I472">
        <v>90</v>
      </c>
    </row>
    <row r="473" spans="1:9" ht="23.25" x14ac:dyDescent="0.25">
      <c r="A473" s="82"/>
      <c r="B473" s="83"/>
      <c r="C473" s="66"/>
      <c r="D473" s="8" t="s">
        <v>35</v>
      </c>
      <c r="E473" s="10" t="s">
        <v>33</v>
      </c>
      <c r="F473" s="11">
        <f>G473/H472*I472</f>
        <v>782.82900000000006</v>
      </c>
      <c r="G473">
        <v>869.81</v>
      </c>
    </row>
    <row r="474" spans="1:9" x14ac:dyDescent="0.25">
      <c r="A474" s="82"/>
      <c r="B474" s="83"/>
      <c r="C474" s="66"/>
      <c r="D474" s="16" t="s">
        <v>56</v>
      </c>
      <c r="E474" s="10" t="s">
        <v>33</v>
      </c>
      <c r="F474" s="11">
        <f>G474/H472*I472</f>
        <v>32.463000000000001</v>
      </c>
      <c r="G474">
        <v>36.07</v>
      </c>
    </row>
    <row r="475" spans="1:9" x14ac:dyDescent="0.25">
      <c r="A475" s="82"/>
      <c r="B475" s="83"/>
      <c r="C475" s="66"/>
      <c r="D475" s="20"/>
      <c r="E475" s="21"/>
      <c r="F475" s="22">
        <f>SUM(F472:F474)</f>
        <v>819.12599999999998</v>
      </c>
    </row>
    <row r="476" spans="1:9" x14ac:dyDescent="0.25">
      <c r="A476" s="82"/>
      <c r="B476" s="83"/>
      <c r="C476" s="66"/>
      <c r="D476" s="74" t="s">
        <v>17</v>
      </c>
      <c r="E476" s="75"/>
      <c r="F476" s="76"/>
    </row>
    <row r="477" spans="1:9" ht="1.9" customHeight="1" x14ac:dyDescent="0.25">
      <c r="A477" s="82"/>
      <c r="B477" s="83"/>
      <c r="C477" s="66"/>
      <c r="D477" s="77"/>
      <c r="E477" s="78"/>
      <c r="F477" s="79"/>
    </row>
    <row r="478" spans="1:9" x14ac:dyDescent="0.25">
      <c r="A478" s="82"/>
      <c r="B478" s="83"/>
      <c r="C478" s="66"/>
      <c r="D478" s="27" t="s">
        <v>69</v>
      </c>
      <c r="E478" s="10" t="s">
        <v>33</v>
      </c>
      <c r="F478" s="37">
        <f>G478/H472*I472</f>
        <v>159.376518</v>
      </c>
      <c r="G478" s="44">
        <v>177.08501999999999</v>
      </c>
    </row>
    <row r="479" spans="1:9" x14ac:dyDescent="0.25">
      <c r="A479" s="82"/>
      <c r="B479" s="83"/>
      <c r="C479" s="66"/>
      <c r="D479" s="25"/>
      <c r="E479" s="26"/>
      <c r="F479" s="39"/>
      <c r="G479" s="38"/>
    </row>
    <row r="480" spans="1:9" x14ac:dyDescent="0.25">
      <c r="A480" s="82"/>
      <c r="B480" s="83"/>
      <c r="C480" s="66"/>
      <c r="D480" s="3"/>
      <c r="E480" s="3"/>
      <c r="F480" s="40">
        <f>F478</f>
        <v>159.376518</v>
      </c>
      <c r="G480" s="38"/>
    </row>
    <row r="481" spans="1:9" x14ac:dyDescent="0.25">
      <c r="A481" s="82"/>
      <c r="B481" s="83"/>
      <c r="C481" s="66"/>
      <c r="D481" s="52" t="s">
        <v>18</v>
      </c>
      <c r="E481" s="53"/>
      <c r="F481" s="54"/>
    </row>
    <row r="482" spans="1:9" x14ac:dyDescent="0.25">
      <c r="A482" s="82"/>
      <c r="B482" s="83"/>
      <c r="C482" s="66"/>
      <c r="D482" s="3"/>
      <c r="E482" s="3"/>
      <c r="F482" s="3"/>
    </row>
    <row r="483" spans="1:9" x14ac:dyDescent="0.25">
      <c r="A483" s="82"/>
      <c r="B483" s="83"/>
      <c r="C483" s="66"/>
      <c r="D483" s="46" t="s">
        <v>19</v>
      </c>
      <c r="E483" s="47"/>
      <c r="F483" s="48"/>
    </row>
    <row r="484" spans="1:9" ht="15" customHeight="1" x14ac:dyDescent="0.25">
      <c r="A484" s="82"/>
      <c r="B484" s="83"/>
      <c r="C484" s="66"/>
      <c r="D484" s="49"/>
      <c r="E484" s="50"/>
      <c r="F484" s="51"/>
    </row>
    <row r="485" spans="1:9" x14ac:dyDescent="0.25">
      <c r="A485" s="82"/>
      <c r="B485" s="83"/>
      <c r="C485" s="66"/>
      <c r="D485" s="8" t="s">
        <v>36</v>
      </c>
      <c r="E485" s="10" t="s">
        <v>43</v>
      </c>
      <c r="F485" s="11">
        <f>G485/H485*I485</f>
        <v>1544.8409999999999</v>
      </c>
      <c r="G485">
        <v>1716.49</v>
      </c>
      <c r="H485">
        <v>100</v>
      </c>
      <c r="I485">
        <v>90</v>
      </c>
    </row>
    <row r="486" spans="1:9" x14ac:dyDescent="0.25">
      <c r="A486" s="82"/>
      <c r="B486" s="83"/>
      <c r="C486" s="66"/>
      <c r="D486" s="8" t="s">
        <v>37</v>
      </c>
      <c r="E486" s="10" t="s">
        <v>43</v>
      </c>
      <c r="F486" s="11">
        <f>G486/H485*I485</f>
        <v>496.46700000000004</v>
      </c>
      <c r="G486">
        <v>551.63</v>
      </c>
    </row>
    <row r="487" spans="1:9" x14ac:dyDescent="0.25">
      <c r="A487" s="82"/>
      <c r="B487" s="83"/>
      <c r="C487" s="66"/>
      <c r="D487" s="8" t="s">
        <v>38</v>
      </c>
      <c r="E487" s="10" t="s">
        <v>43</v>
      </c>
      <c r="F487" s="11">
        <f>G487/H485*I485</f>
        <v>1180.539</v>
      </c>
      <c r="G487">
        <v>1311.71</v>
      </c>
    </row>
    <row r="488" spans="1:9" x14ac:dyDescent="0.25">
      <c r="A488" s="82"/>
      <c r="B488" s="83"/>
      <c r="C488" s="66"/>
      <c r="D488" s="8" t="s">
        <v>57</v>
      </c>
      <c r="E488" s="10" t="s">
        <v>43</v>
      </c>
      <c r="F488" s="11">
        <f>G488/H485*I485</f>
        <v>330.98399999999998</v>
      </c>
      <c r="G488">
        <v>367.76</v>
      </c>
    </row>
    <row r="489" spans="1:9" x14ac:dyDescent="0.25">
      <c r="A489" s="82"/>
      <c r="B489" s="83"/>
      <c r="C489" s="66"/>
      <c r="D489" s="8" t="s">
        <v>40</v>
      </c>
      <c r="E489" s="10" t="s">
        <v>43</v>
      </c>
      <c r="F489" s="11">
        <f>G489/H485*I485</f>
        <v>2647.8450000000003</v>
      </c>
      <c r="G489">
        <v>2942.05</v>
      </c>
    </row>
    <row r="490" spans="1:9" x14ac:dyDescent="0.25">
      <c r="A490" s="82"/>
      <c r="B490" s="83"/>
      <c r="C490" s="66"/>
      <c r="D490" s="8" t="s">
        <v>39</v>
      </c>
      <c r="E490" s="10" t="s">
        <v>43</v>
      </c>
      <c r="F490" s="11">
        <f>G490/H485*I485</f>
        <v>2647.8450000000003</v>
      </c>
      <c r="G490">
        <v>2942.05</v>
      </c>
    </row>
    <row r="491" spans="1:9" ht="23.25" x14ac:dyDescent="0.25">
      <c r="A491" s="82"/>
      <c r="B491" s="83"/>
      <c r="C491" s="66"/>
      <c r="D491" s="8" t="s">
        <v>41</v>
      </c>
      <c r="E491" s="10" t="s">
        <v>43</v>
      </c>
      <c r="F491" s="11">
        <f>G491/H485*I485</f>
        <v>1323.9269999999999</v>
      </c>
      <c r="G491">
        <v>1471.03</v>
      </c>
    </row>
    <row r="492" spans="1:9" x14ac:dyDescent="0.25">
      <c r="A492" s="82"/>
      <c r="B492" s="83"/>
      <c r="C492" s="66"/>
      <c r="D492" s="10" t="s">
        <v>42</v>
      </c>
      <c r="E492" s="10" t="s">
        <v>43</v>
      </c>
      <c r="F492" s="11">
        <f>G492/H485*I485</f>
        <v>661.95900000000006</v>
      </c>
      <c r="G492">
        <v>735.51</v>
      </c>
    </row>
    <row r="493" spans="1:9" x14ac:dyDescent="0.25">
      <c r="A493" s="82"/>
      <c r="B493" s="83"/>
      <c r="C493" s="66"/>
      <c r="D493" s="10" t="s">
        <v>58</v>
      </c>
      <c r="E493" s="10" t="s">
        <v>43</v>
      </c>
      <c r="F493" s="11">
        <f>G493/H485*I485</f>
        <v>330.98399999999998</v>
      </c>
      <c r="G493">
        <v>367.76</v>
      </c>
    </row>
    <row r="494" spans="1:9" x14ac:dyDescent="0.25">
      <c r="A494" s="82"/>
      <c r="B494" s="83"/>
      <c r="C494" s="66"/>
      <c r="D494" s="17"/>
      <c r="E494" s="18"/>
      <c r="F494" s="19">
        <f>SUM(F485:F493)</f>
        <v>11165.391000000001</v>
      </c>
    </row>
    <row r="495" spans="1:9" x14ac:dyDescent="0.25">
      <c r="A495" s="82"/>
      <c r="B495" s="83"/>
      <c r="C495" s="66"/>
      <c r="D495" s="52" t="s">
        <v>20</v>
      </c>
      <c r="E495" s="53"/>
      <c r="F495" s="54"/>
    </row>
    <row r="496" spans="1:9" ht="27.6" customHeight="1" x14ac:dyDescent="0.25">
      <c r="A496" s="82"/>
      <c r="B496" s="83"/>
      <c r="C496" s="66"/>
      <c r="D496" s="8" t="s">
        <v>44</v>
      </c>
      <c r="E496" s="10" t="s">
        <v>51</v>
      </c>
      <c r="F496" s="15">
        <f>G496/H496*I496</f>
        <v>637.29337499999997</v>
      </c>
      <c r="G496" s="36">
        <v>708.10374999999999</v>
      </c>
      <c r="H496">
        <v>100</v>
      </c>
      <c r="I496">
        <v>90</v>
      </c>
    </row>
    <row r="497" spans="1:11" ht="17.45" customHeight="1" x14ac:dyDescent="0.25">
      <c r="A497" s="82"/>
      <c r="B497" s="83"/>
      <c r="C497" s="66"/>
      <c r="D497" s="8" t="s">
        <v>45</v>
      </c>
      <c r="E497" s="10" t="s">
        <v>51</v>
      </c>
      <c r="F497" s="15">
        <f>G497/H496*I496</f>
        <v>133.40970000000002</v>
      </c>
      <c r="G497" s="36">
        <v>148.233</v>
      </c>
    </row>
    <row r="498" spans="1:11" ht="23.25" x14ac:dyDescent="0.25">
      <c r="A498" s="82"/>
      <c r="B498" s="83"/>
      <c r="C498" s="66"/>
      <c r="D498" s="8" t="s">
        <v>46</v>
      </c>
      <c r="E498" s="10" t="s">
        <v>51</v>
      </c>
      <c r="F498" s="15">
        <f>G498/H496*I496</f>
        <v>582.35399999999993</v>
      </c>
      <c r="G498" s="36">
        <v>647.05999999999995</v>
      </c>
    </row>
    <row r="499" spans="1:11" ht="18" customHeight="1" x14ac:dyDescent="0.25">
      <c r="A499" s="82"/>
      <c r="B499" s="83"/>
      <c r="C499" s="66"/>
      <c r="D499" s="8" t="s">
        <v>59</v>
      </c>
      <c r="E499" s="10" t="s">
        <v>51</v>
      </c>
      <c r="F499" s="15">
        <f>G499/H496*I496</f>
        <v>90.018000000000001</v>
      </c>
      <c r="G499" s="36">
        <v>100.02</v>
      </c>
    </row>
    <row r="500" spans="1:11" x14ac:dyDescent="0.25">
      <c r="A500" s="82"/>
      <c r="B500" s="83"/>
      <c r="C500" s="66"/>
      <c r="D500" s="8" t="s">
        <v>47</v>
      </c>
      <c r="E500" s="10" t="s">
        <v>51</v>
      </c>
      <c r="F500" s="12">
        <f>G500/H496*I496</f>
        <v>3897.0306</v>
      </c>
      <c r="G500" s="36">
        <v>4330.0339999999997</v>
      </c>
    </row>
    <row r="501" spans="1:11" x14ac:dyDescent="0.25">
      <c r="A501" s="82"/>
      <c r="B501" s="83"/>
      <c r="C501" s="66"/>
      <c r="D501" s="8" t="s">
        <v>48</v>
      </c>
      <c r="E501" s="10" t="s">
        <v>51</v>
      </c>
      <c r="F501" s="12">
        <f>G501/H496*I496</f>
        <v>23.611499999999996</v>
      </c>
      <c r="G501" s="36">
        <v>26.234999999999999</v>
      </c>
    </row>
    <row r="502" spans="1:11" x14ac:dyDescent="0.25">
      <c r="A502" s="82"/>
      <c r="B502" s="83"/>
      <c r="C502" s="66"/>
      <c r="D502" s="8" t="s">
        <v>49</v>
      </c>
      <c r="E502" s="10" t="s">
        <v>51</v>
      </c>
      <c r="F502" s="12">
        <f>G502/H496*I496</f>
        <v>590.28300000000002</v>
      </c>
      <c r="G502" s="36">
        <v>655.87</v>
      </c>
    </row>
    <row r="503" spans="1:11" ht="16.899999999999999" customHeight="1" x14ac:dyDescent="0.25">
      <c r="A503" s="82"/>
      <c r="B503" s="83"/>
      <c r="C503" s="66"/>
      <c r="D503" s="8" t="s">
        <v>50</v>
      </c>
      <c r="E503" s="10" t="s">
        <v>51</v>
      </c>
      <c r="F503" s="12">
        <f>G503/H496*I496</f>
        <v>146.39400000000001</v>
      </c>
      <c r="G503" s="36">
        <v>162.66</v>
      </c>
    </row>
    <row r="504" spans="1:11" x14ac:dyDescent="0.25">
      <c r="A504" s="84"/>
      <c r="B504" s="85"/>
      <c r="C504" s="67"/>
      <c r="D504" s="3"/>
      <c r="E504" s="3"/>
      <c r="F504" s="13">
        <f>SUM(F496:F503)</f>
        <v>6100.3941750000004</v>
      </c>
      <c r="G504">
        <f>SUM(G496:G503)</f>
        <v>6778.2157499999994</v>
      </c>
    </row>
    <row r="505" spans="1:11" x14ac:dyDescent="0.25">
      <c r="A505" s="89"/>
      <c r="B505" s="90"/>
      <c r="C505" s="3"/>
      <c r="D505" s="3"/>
      <c r="E505" s="3"/>
      <c r="F505" s="13">
        <f>F444+F458+F469+F475+F480+F494+F504</f>
        <v>43109.489463000005</v>
      </c>
      <c r="H505" s="45">
        <f>F505*K431</f>
        <v>301766.42624100007</v>
      </c>
    </row>
    <row r="507" spans="1:11" x14ac:dyDescent="0.25">
      <c r="A507">
        <v>7.1</v>
      </c>
    </row>
    <row r="508" spans="1:11" ht="60" x14ac:dyDescent="0.25">
      <c r="A508" s="55" t="s">
        <v>0</v>
      </c>
      <c r="B508" s="56"/>
      <c r="C508" s="6" t="s">
        <v>1</v>
      </c>
      <c r="D508" s="6" t="s">
        <v>2</v>
      </c>
      <c r="E508" s="6" t="s">
        <v>3</v>
      </c>
      <c r="F508" s="7" t="s">
        <v>4</v>
      </c>
      <c r="K508" s="42">
        <v>15</v>
      </c>
    </row>
    <row r="509" spans="1:11" x14ac:dyDescent="0.25">
      <c r="A509" s="57">
        <v>1</v>
      </c>
      <c r="B509" s="58"/>
      <c r="C509" s="4">
        <v>2</v>
      </c>
      <c r="D509" s="2">
        <v>3</v>
      </c>
      <c r="E509" s="3">
        <v>4</v>
      </c>
      <c r="F509" s="3">
        <v>5</v>
      </c>
    </row>
    <row r="510" spans="1:11" x14ac:dyDescent="0.25">
      <c r="A510" s="80" t="s">
        <v>64</v>
      </c>
      <c r="B510" s="81"/>
      <c r="C510" s="65" t="s">
        <v>77</v>
      </c>
      <c r="D510" s="46" t="s">
        <v>5</v>
      </c>
      <c r="E510" s="47"/>
      <c r="F510" s="48"/>
    </row>
    <row r="511" spans="1:11" x14ac:dyDescent="0.25">
      <c r="A511" s="82"/>
      <c r="B511" s="83"/>
      <c r="C511" s="66"/>
      <c r="D511" s="49"/>
      <c r="E511" s="50"/>
      <c r="F511" s="51"/>
    </row>
    <row r="512" spans="1:11" x14ac:dyDescent="0.25">
      <c r="A512" s="82"/>
      <c r="B512" s="83"/>
      <c r="C512" s="66"/>
      <c r="D512" s="46" t="s">
        <v>6</v>
      </c>
      <c r="E512" s="47"/>
      <c r="F512" s="48"/>
    </row>
    <row r="513" spans="1:9" x14ac:dyDescent="0.25">
      <c r="A513" s="82"/>
      <c r="B513" s="83"/>
      <c r="C513" s="66"/>
      <c r="D513" s="49"/>
      <c r="E513" s="50"/>
      <c r="F513" s="51"/>
    </row>
    <row r="514" spans="1:9" x14ac:dyDescent="0.25">
      <c r="A514" s="82"/>
      <c r="B514" s="83"/>
      <c r="C514" s="66"/>
      <c r="D514" s="16" t="s">
        <v>52</v>
      </c>
      <c r="E514" s="16" t="s">
        <v>43</v>
      </c>
      <c r="F514" s="3">
        <v>8826.15</v>
      </c>
      <c r="G514">
        <v>13700.2</v>
      </c>
      <c r="H514">
        <v>279</v>
      </c>
      <c r="I514">
        <v>90</v>
      </c>
    </row>
    <row r="515" spans="1:9" ht="18" customHeight="1" x14ac:dyDescent="0.25">
      <c r="A515" s="82"/>
      <c r="B515" s="83"/>
      <c r="C515" s="66"/>
      <c r="D515" s="16" t="s">
        <v>53</v>
      </c>
      <c r="E515" s="16" t="s">
        <v>43</v>
      </c>
      <c r="F515" s="3">
        <v>1471.03</v>
      </c>
      <c r="G515">
        <v>1068.93</v>
      </c>
    </row>
    <row r="516" spans="1:9" x14ac:dyDescent="0.25">
      <c r="A516" s="82"/>
      <c r="B516" s="83"/>
      <c r="C516" s="66"/>
      <c r="D516" s="16" t="s">
        <v>54</v>
      </c>
      <c r="E516" s="16" t="s">
        <v>43</v>
      </c>
      <c r="F516" s="3">
        <v>735.51</v>
      </c>
      <c r="G516">
        <v>668.08</v>
      </c>
    </row>
    <row r="517" spans="1:9" x14ac:dyDescent="0.25">
      <c r="A517" s="82"/>
      <c r="B517" s="83"/>
      <c r="C517" s="66"/>
      <c r="D517" s="16" t="s">
        <v>60</v>
      </c>
      <c r="E517" s="16" t="s">
        <v>43</v>
      </c>
      <c r="F517" s="35">
        <v>735.51</v>
      </c>
    </row>
    <row r="518" spans="1:9" x14ac:dyDescent="0.25">
      <c r="A518" s="82"/>
      <c r="B518" s="83"/>
      <c r="C518" s="66"/>
      <c r="D518" s="16" t="s">
        <v>61</v>
      </c>
      <c r="E518" s="16" t="s">
        <v>43</v>
      </c>
      <c r="F518" s="35">
        <v>1471.03</v>
      </c>
    </row>
    <row r="519" spans="1:9" x14ac:dyDescent="0.25">
      <c r="A519" s="82"/>
      <c r="B519" s="83"/>
      <c r="C519" s="66"/>
      <c r="D519" s="16" t="s">
        <v>62</v>
      </c>
      <c r="E519" s="16" t="s">
        <v>43</v>
      </c>
      <c r="F519" s="35">
        <v>1471.03</v>
      </c>
    </row>
    <row r="520" spans="1:9" x14ac:dyDescent="0.25">
      <c r="A520" s="82"/>
      <c r="B520" s="83"/>
      <c r="C520" s="66"/>
      <c r="D520" s="16" t="s">
        <v>63</v>
      </c>
      <c r="E520" s="16" t="s">
        <v>43</v>
      </c>
      <c r="F520" s="35">
        <v>735.51</v>
      </c>
    </row>
    <row r="521" spans="1:9" x14ac:dyDescent="0.25">
      <c r="A521" s="82"/>
      <c r="B521" s="83"/>
      <c r="C521" s="66"/>
      <c r="D521" s="23"/>
      <c r="E521" s="23"/>
      <c r="F521" s="35">
        <f>F514+F515+F516+F517+F518+F519+F520</f>
        <v>15445.770000000002</v>
      </c>
    </row>
    <row r="522" spans="1:9" x14ac:dyDescent="0.25">
      <c r="A522" s="82"/>
      <c r="B522" s="83"/>
      <c r="C522" s="66"/>
      <c r="D522" s="5"/>
      <c r="E522" s="5"/>
      <c r="F522" s="1"/>
    </row>
    <row r="523" spans="1:9" x14ac:dyDescent="0.25">
      <c r="A523" s="82"/>
      <c r="B523" s="83"/>
      <c r="C523" s="66"/>
      <c r="D523" s="46" t="s">
        <v>79</v>
      </c>
      <c r="E523" s="47"/>
      <c r="F523" s="48"/>
    </row>
    <row r="524" spans="1:9" x14ac:dyDescent="0.25">
      <c r="A524" s="82"/>
      <c r="B524" s="83"/>
      <c r="C524" s="66"/>
      <c r="D524" s="68"/>
      <c r="E524" s="69"/>
      <c r="F524" s="70"/>
    </row>
    <row r="525" spans="1:9" x14ac:dyDescent="0.25">
      <c r="A525" s="82"/>
      <c r="B525" s="83"/>
      <c r="C525" s="66"/>
      <c r="D525" s="49"/>
      <c r="E525" s="50"/>
      <c r="F525" s="51"/>
    </row>
    <row r="526" spans="1:9" x14ac:dyDescent="0.25">
      <c r="A526" s="82"/>
      <c r="B526" s="83"/>
      <c r="C526" s="66"/>
      <c r="D526" s="3"/>
      <c r="E526" s="3"/>
      <c r="F526" s="3"/>
    </row>
    <row r="527" spans="1:9" x14ac:dyDescent="0.25">
      <c r="A527" s="82"/>
      <c r="B527" s="83"/>
      <c r="C527" s="66"/>
      <c r="D527" s="71" t="s">
        <v>8</v>
      </c>
      <c r="E527" s="72"/>
      <c r="F527" s="73"/>
    </row>
    <row r="528" spans="1:9" x14ac:dyDescent="0.25">
      <c r="A528" s="82"/>
      <c r="B528" s="83"/>
      <c r="C528" s="66"/>
      <c r="D528" s="3"/>
      <c r="E528" s="3"/>
      <c r="F528" s="3"/>
    </row>
    <row r="529" spans="1:9" x14ac:dyDescent="0.25">
      <c r="A529" s="82"/>
      <c r="B529" s="83"/>
      <c r="C529" s="66"/>
      <c r="D529" s="52" t="s">
        <v>9</v>
      </c>
      <c r="E529" s="53"/>
      <c r="F529" s="54"/>
    </row>
    <row r="530" spans="1:9" x14ac:dyDescent="0.25">
      <c r="A530" s="82"/>
      <c r="B530" s="83"/>
      <c r="C530" s="66"/>
      <c r="D530" s="52" t="s">
        <v>10</v>
      </c>
      <c r="E530" s="53"/>
      <c r="F530" s="54"/>
    </row>
    <row r="531" spans="1:9" x14ac:dyDescent="0.25">
      <c r="A531" s="82"/>
      <c r="B531" s="83"/>
      <c r="C531" s="66"/>
      <c r="D531" s="10" t="s">
        <v>11</v>
      </c>
      <c r="E531" s="10" t="s">
        <v>22</v>
      </c>
      <c r="F531" s="11">
        <f>G531/H531*I531</f>
        <v>1271.943</v>
      </c>
      <c r="G531">
        <v>1413.27</v>
      </c>
      <c r="H531">
        <v>100</v>
      </c>
      <c r="I531">
        <v>90</v>
      </c>
    </row>
    <row r="532" spans="1:9" x14ac:dyDescent="0.25">
      <c r="A532" s="82"/>
      <c r="B532" s="83"/>
      <c r="C532" s="66"/>
      <c r="D532" s="8" t="s">
        <v>12</v>
      </c>
      <c r="E532" s="10" t="s">
        <v>23</v>
      </c>
      <c r="F532" s="11">
        <f>G532/H531*I531</f>
        <v>5449.5990000000002</v>
      </c>
      <c r="G532">
        <v>6055.11</v>
      </c>
    </row>
    <row r="533" spans="1:9" ht="16.899999999999999" customHeight="1" x14ac:dyDescent="0.25">
      <c r="A533" s="82"/>
      <c r="B533" s="83"/>
      <c r="C533" s="66"/>
      <c r="D533" s="8" t="s">
        <v>13</v>
      </c>
      <c r="E533" s="10" t="s">
        <v>24</v>
      </c>
      <c r="F533" s="11">
        <f>G533/H531*I531</f>
        <v>1065.4379999999999</v>
      </c>
      <c r="G533">
        <v>1183.82</v>
      </c>
    </row>
    <row r="534" spans="1:9" x14ac:dyDescent="0.25">
      <c r="A534" s="82"/>
      <c r="B534" s="83"/>
      <c r="C534" s="66"/>
      <c r="D534" s="10" t="s">
        <v>14</v>
      </c>
      <c r="E534" s="10" t="s">
        <v>24</v>
      </c>
      <c r="F534" s="11">
        <f>G534/H531*I531</f>
        <v>791.76599999999996</v>
      </c>
      <c r="G534">
        <v>879.74</v>
      </c>
    </row>
    <row r="535" spans="1:9" x14ac:dyDescent="0.25">
      <c r="A535" s="82"/>
      <c r="B535" s="83"/>
      <c r="C535" s="66"/>
      <c r="D535" s="17"/>
      <c r="E535" s="18"/>
      <c r="F535" s="19">
        <f>SUM(F531:F534)</f>
        <v>8578.746000000001</v>
      </c>
    </row>
    <row r="536" spans="1:9" ht="15" customHeight="1" x14ac:dyDescent="0.25">
      <c r="A536" s="82"/>
      <c r="B536" s="83"/>
      <c r="C536" s="66"/>
      <c r="D536" s="71" t="s">
        <v>15</v>
      </c>
      <c r="E536" s="72"/>
      <c r="F536" s="73"/>
    </row>
    <row r="537" spans="1:9" x14ac:dyDescent="0.25">
      <c r="A537" s="82"/>
      <c r="B537" s="83"/>
      <c r="C537" s="66"/>
      <c r="D537" s="8" t="s">
        <v>25</v>
      </c>
      <c r="E537" s="9" t="s">
        <v>33</v>
      </c>
      <c r="F537" s="14">
        <f>G537/H531*I531</f>
        <v>54.896400000000007</v>
      </c>
      <c r="G537" s="36">
        <v>60.996000000000002</v>
      </c>
    </row>
    <row r="538" spans="1:9" ht="29.45" customHeight="1" x14ac:dyDescent="0.25">
      <c r="A538" s="82"/>
      <c r="B538" s="83"/>
      <c r="C538" s="66"/>
      <c r="D538" s="8" t="s">
        <v>26</v>
      </c>
      <c r="E538" s="9" t="s">
        <v>33</v>
      </c>
      <c r="F538" s="14">
        <f>G538/H531*I531</f>
        <v>22.283190000000001</v>
      </c>
      <c r="G538" s="36">
        <v>24.7591</v>
      </c>
    </row>
    <row r="539" spans="1:9" ht="17.45" customHeight="1" x14ac:dyDescent="0.25">
      <c r="A539" s="82"/>
      <c r="B539" s="83"/>
      <c r="C539" s="66"/>
      <c r="D539" s="8" t="s">
        <v>27</v>
      </c>
      <c r="E539" s="9" t="s">
        <v>33</v>
      </c>
      <c r="F539" s="12">
        <f>G539/H531*I531</f>
        <v>221.35589999999999</v>
      </c>
      <c r="G539" s="36">
        <v>245.95099999999999</v>
      </c>
    </row>
    <row r="540" spans="1:9" ht="19.149999999999999" customHeight="1" x14ac:dyDescent="0.25">
      <c r="A540" s="82"/>
      <c r="B540" s="83"/>
      <c r="C540" s="66"/>
      <c r="D540" s="8" t="s">
        <v>28</v>
      </c>
      <c r="E540" s="9" t="s">
        <v>33</v>
      </c>
      <c r="F540" s="12">
        <f>G540/H531*I531</f>
        <v>97.325999999999993</v>
      </c>
      <c r="G540" s="36">
        <v>108.14</v>
      </c>
    </row>
    <row r="541" spans="1:9" ht="54" customHeight="1" x14ac:dyDescent="0.25">
      <c r="A541" s="82"/>
      <c r="B541" s="83"/>
      <c r="C541" s="66"/>
      <c r="D541" s="8" t="s">
        <v>29</v>
      </c>
      <c r="E541" s="9" t="s">
        <v>33</v>
      </c>
      <c r="F541" s="12">
        <f>G541/H531*I531</f>
        <v>63.573480000000011</v>
      </c>
      <c r="G541" s="36">
        <v>70.637200000000007</v>
      </c>
    </row>
    <row r="542" spans="1:9" x14ac:dyDescent="0.25">
      <c r="A542" s="82"/>
      <c r="B542" s="83"/>
      <c r="C542" s="66"/>
      <c r="D542" s="8" t="s">
        <v>30</v>
      </c>
      <c r="E542" s="9" t="s">
        <v>33</v>
      </c>
      <c r="F542" s="12">
        <f>G542/H531*I531</f>
        <v>150.52680000000001</v>
      </c>
      <c r="G542" s="36">
        <v>167.25200000000001</v>
      </c>
    </row>
    <row r="543" spans="1:9" ht="28.9" customHeight="1" x14ac:dyDescent="0.25">
      <c r="A543" s="82"/>
      <c r="B543" s="83"/>
      <c r="C543" s="66"/>
      <c r="D543" s="8" t="s">
        <v>31</v>
      </c>
      <c r="E543" s="9" t="s">
        <v>33</v>
      </c>
      <c r="F543" s="12">
        <f>G543/H531*I531</f>
        <v>0</v>
      </c>
      <c r="G543" s="36">
        <v>0</v>
      </c>
    </row>
    <row r="544" spans="1:9" ht="26.45" customHeight="1" x14ac:dyDescent="0.25">
      <c r="A544" s="82"/>
      <c r="B544" s="83"/>
      <c r="C544" s="66"/>
      <c r="D544" s="8" t="s">
        <v>32</v>
      </c>
      <c r="E544" s="9" t="s">
        <v>33</v>
      </c>
      <c r="F544" s="12">
        <f>G544/H531*I531</f>
        <v>118.05299999999998</v>
      </c>
      <c r="G544" s="36">
        <v>131.16999999999999</v>
      </c>
    </row>
    <row r="545" spans="1:9" ht="25.9" customHeight="1" x14ac:dyDescent="0.25">
      <c r="A545" s="82"/>
      <c r="B545" s="83"/>
      <c r="C545" s="66"/>
      <c r="D545" s="8" t="s">
        <v>55</v>
      </c>
      <c r="E545" s="9" t="s">
        <v>33</v>
      </c>
      <c r="F545" s="12">
        <f>G545/H531*I531</f>
        <v>112.67100000000001</v>
      </c>
      <c r="G545" s="36">
        <v>125.19</v>
      </c>
    </row>
    <row r="546" spans="1:9" x14ac:dyDescent="0.25">
      <c r="A546" s="82"/>
      <c r="B546" s="83"/>
      <c r="C546" s="66"/>
      <c r="D546" s="3"/>
      <c r="E546" s="3"/>
      <c r="F546" s="13">
        <f>F537+F538+F539+F540+F541+F542+F543+F544+F545</f>
        <v>840.68577000000005</v>
      </c>
      <c r="G546">
        <f>G537+G538+G539+G540+G541+G542+G543+G544+G545</f>
        <v>934.09529999999995</v>
      </c>
    </row>
    <row r="547" spans="1:9" ht="15" customHeight="1" x14ac:dyDescent="0.25">
      <c r="A547" s="82"/>
      <c r="B547" s="83"/>
      <c r="C547" s="66"/>
      <c r="D547" s="46" t="s">
        <v>16</v>
      </c>
      <c r="E547" s="47"/>
      <c r="F547" s="48"/>
    </row>
    <row r="548" spans="1:9" x14ac:dyDescent="0.25">
      <c r="A548" s="82"/>
      <c r="B548" s="83"/>
      <c r="C548" s="66"/>
      <c r="D548" s="49"/>
      <c r="E548" s="50"/>
      <c r="F548" s="51"/>
    </row>
    <row r="549" spans="1:9" x14ac:dyDescent="0.25">
      <c r="A549" s="82"/>
      <c r="B549" s="83"/>
      <c r="C549" s="66"/>
      <c r="D549" s="8" t="s">
        <v>34</v>
      </c>
      <c r="E549" s="10" t="s">
        <v>33</v>
      </c>
      <c r="F549" s="11">
        <f>G549/H549*I549</f>
        <v>3.8340000000000001</v>
      </c>
      <c r="G549">
        <v>4.26</v>
      </c>
      <c r="H549">
        <v>100</v>
      </c>
      <c r="I549">
        <v>90</v>
      </c>
    </row>
    <row r="550" spans="1:9" ht="23.25" x14ac:dyDescent="0.25">
      <c r="A550" s="82"/>
      <c r="B550" s="83"/>
      <c r="C550" s="66"/>
      <c r="D550" s="8" t="s">
        <v>35</v>
      </c>
      <c r="E550" s="10" t="s">
        <v>33</v>
      </c>
      <c r="F550" s="11">
        <f>G550/H549*I549</f>
        <v>782.82900000000006</v>
      </c>
      <c r="G550">
        <v>869.81</v>
      </c>
    </row>
    <row r="551" spans="1:9" x14ac:dyDescent="0.25">
      <c r="A551" s="82"/>
      <c r="B551" s="83"/>
      <c r="C551" s="66"/>
      <c r="D551" s="16" t="s">
        <v>56</v>
      </c>
      <c r="E551" s="10" t="s">
        <v>33</v>
      </c>
      <c r="F551" s="11">
        <f>G551/H549*I549</f>
        <v>32.463000000000001</v>
      </c>
      <c r="G551">
        <v>36.07</v>
      </c>
    </row>
    <row r="552" spans="1:9" x14ac:dyDescent="0.25">
      <c r="A552" s="82"/>
      <c r="B552" s="83"/>
      <c r="C552" s="66"/>
      <c r="D552" s="20"/>
      <c r="E552" s="21"/>
      <c r="F552" s="22">
        <f>SUM(F549:F551)</f>
        <v>819.12599999999998</v>
      </c>
    </row>
    <row r="553" spans="1:9" x14ac:dyDescent="0.25">
      <c r="A553" s="82"/>
      <c r="B553" s="83"/>
      <c r="C553" s="66"/>
      <c r="D553" s="74" t="s">
        <v>17</v>
      </c>
      <c r="E553" s="75"/>
      <c r="F553" s="76"/>
    </row>
    <row r="554" spans="1:9" ht="3.6" customHeight="1" x14ac:dyDescent="0.25">
      <c r="A554" s="82"/>
      <c r="B554" s="83"/>
      <c r="C554" s="66"/>
      <c r="D554" s="77"/>
      <c r="E554" s="78"/>
      <c r="F554" s="79"/>
    </row>
    <row r="555" spans="1:9" x14ac:dyDescent="0.25">
      <c r="A555" s="82"/>
      <c r="B555" s="83"/>
      <c r="C555" s="66"/>
      <c r="D555" s="27" t="s">
        <v>69</v>
      </c>
      <c r="E555" s="10" t="s">
        <v>33</v>
      </c>
      <c r="F555" s="37">
        <f>G555/H549*I549</f>
        <v>159.376518</v>
      </c>
      <c r="G555">
        <v>177.08501999999999</v>
      </c>
    </row>
    <row r="556" spans="1:9" x14ac:dyDescent="0.25">
      <c r="A556" s="82"/>
      <c r="B556" s="83"/>
      <c r="C556" s="66"/>
      <c r="D556" s="3"/>
      <c r="E556" s="3"/>
      <c r="F556" s="40">
        <f>F555</f>
        <v>159.376518</v>
      </c>
    </row>
    <row r="557" spans="1:9" x14ac:dyDescent="0.25">
      <c r="A557" s="82"/>
      <c r="B557" s="83"/>
      <c r="C557" s="66"/>
      <c r="D557" s="52" t="s">
        <v>18</v>
      </c>
      <c r="E557" s="53"/>
      <c r="F557" s="54"/>
    </row>
    <row r="558" spans="1:9" x14ac:dyDescent="0.25">
      <c r="A558" s="82"/>
      <c r="B558" s="83"/>
      <c r="C558" s="66"/>
      <c r="D558" s="3"/>
      <c r="E558" s="3"/>
      <c r="F558" s="3"/>
    </row>
    <row r="559" spans="1:9" x14ac:dyDescent="0.25">
      <c r="A559" s="82"/>
      <c r="B559" s="83"/>
      <c r="C559" s="66"/>
      <c r="D559" s="46" t="s">
        <v>19</v>
      </c>
      <c r="E559" s="47"/>
      <c r="F559" s="48"/>
    </row>
    <row r="560" spans="1:9" ht="15" customHeight="1" x14ac:dyDescent="0.25">
      <c r="A560" s="82"/>
      <c r="B560" s="83"/>
      <c r="C560" s="66"/>
      <c r="D560" s="49"/>
      <c r="E560" s="50"/>
      <c r="F560" s="51"/>
    </row>
    <row r="561" spans="1:9" x14ac:dyDescent="0.25">
      <c r="A561" s="82"/>
      <c r="B561" s="83"/>
      <c r="C561" s="66"/>
      <c r="D561" s="8" t="s">
        <v>36</v>
      </c>
      <c r="E561" s="10" t="s">
        <v>43</v>
      </c>
      <c r="F561" s="11">
        <f>G561/H561*I561</f>
        <v>1544.8409999999999</v>
      </c>
      <c r="G561">
        <v>1716.49</v>
      </c>
      <c r="H561">
        <v>100</v>
      </c>
      <c r="I561">
        <v>90</v>
      </c>
    </row>
    <row r="562" spans="1:9" x14ac:dyDescent="0.25">
      <c r="A562" s="82"/>
      <c r="B562" s="83"/>
      <c r="C562" s="66"/>
      <c r="D562" s="8" t="s">
        <v>37</v>
      </c>
      <c r="E562" s="10" t="s">
        <v>43</v>
      </c>
      <c r="F562" s="11">
        <f>G562/H561*I561</f>
        <v>496.46700000000004</v>
      </c>
      <c r="G562">
        <v>551.63</v>
      </c>
    </row>
    <row r="563" spans="1:9" ht="18" customHeight="1" x14ac:dyDescent="0.25">
      <c r="A563" s="82"/>
      <c r="B563" s="83"/>
      <c r="C563" s="66"/>
      <c r="D563" s="8" t="s">
        <v>38</v>
      </c>
      <c r="E563" s="10" t="s">
        <v>43</v>
      </c>
      <c r="F563" s="11">
        <f>G563/H561*I561</f>
        <v>1180.539</v>
      </c>
      <c r="G563">
        <v>1311.71</v>
      </c>
    </row>
    <row r="564" spans="1:9" x14ac:dyDescent="0.25">
      <c r="A564" s="82"/>
      <c r="B564" s="83"/>
      <c r="C564" s="66"/>
      <c r="D564" s="8" t="s">
        <v>57</v>
      </c>
      <c r="E564" s="10" t="s">
        <v>43</v>
      </c>
      <c r="F564" s="11">
        <f>G564/H561*I561</f>
        <v>330.98399999999998</v>
      </c>
      <c r="G564">
        <v>367.76</v>
      </c>
    </row>
    <row r="565" spans="1:9" x14ac:dyDescent="0.25">
      <c r="A565" s="82"/>
      <c r="B565" s="83"/>
      <c r="C565" s="66"/>
      <c r="D565" s="8" t="s">
        <v>40</v>
      </c>
      <c r="E565" s="10" t="s">
        <v>43</v>
      </c>
      <c r="F565" s="11">
        <f>G565/H561*I561</f>
        <v>2647.8450000000003</v>
      </c>
      <c r="G565">
        <v>2942.05</v>
      </c>
    </row>
    <row r="566" spans="1:9" x14ac:dyDescent="0.25">
      <c r="A566" s="82"/>
      <c r="B566" s="83"/>
      <c r="C566" s="66"/>
      <c r="D566" s="8" t="s">
        <v>39</v>
      </c>
      <c r="E566" s="10" t="s">
        <v>43</v>
      </c>
      <c r="F566" s="11">
        <f>G566/H561*I561</f>
        <v>2647.8450000000003</v>
      </c>
      <c r="G566">
        <v>2942.05</v>
      </c>
    </row>
    <row r="567" spans="1:9" ht="19.149999999999999" customHeight="1" x14ac:dyDescent="0.25">
      <c r="A567" s="82"/>
      <c r="B567" s="83"/>
      <c r="C567" s="66"/>
      <c r="D567" s="8" t="s">
        <v>41</v>
      </c>
      <c r="E567" s="10" t="s">
        <v>43</v>
      </c>
      <c r="F567" s="11">
        <f>G567/H561*I561</f>
        <v>1323.9269999999999</v>
      </c>
      <c r="G567">
        <v>1471.03</v>
      </c>
    </row>
    <row r="568" spans="1:9" x14ac:dyDescent="0.25">
      <c r="A568" s="82"/>
      <c r="B568" s="83"/>
      <c r="C568" s="66"/>
      <c r="D568" s="10" t="s">
        <v>42</v>
      </c>
      <c r="E568" s="10" t="s">
        <v>43</v>
      </c>
      <c r="F568" s="11">
        <f>G568/H561*I561</f>
        <v>661.95900000000006</v>
      </c>
      <c r="G568">
        <v>735.51</v>
      </c>
    </row>
    <row r="569" spans="1:9" x14ac:dyDescent="0.25">
      <c r="A569" s="82"/>
      <c r="B569" s="83"/>
      <c r="C569" s="66"/>
      <c r="D569" s="10" t="s">
        <v>58</v>
      </c>
      <c r="E569" s="10" t="s">
        <v>43</v>
      </c>
      <c r="F569" s="11">
        <f>G569/H561*I561</f>
        <v>330.98399999999998</v>
      </c>
      <c r="G569">
        <v>367.76</v>
      </c>
    </row>
    <row r="570" spans="1:9" x14ac:dyDescent="0.25">
      <c r="A570" s="82"/>
      <c r="B570" s="83"/>
      <c r="C570" s="66"/>
      <c r="D570" s="17"/>
      <c r="E570" s="18"/>
      <c r="F570" s="19">
        <f>SUM(F561:F569)</f>
        <v>11165.391000000001</v>
      </c>
    </row>
    <row r="571" spans="1:9" x14ac:dyDescent="0.25">
      <c r="A571" s="82"/>
      <c r="B571" s="83"/>
      <c r="C571" s="66"/>
      <c r="D571" s="52" t="s">
        <v>20</v>
      </c>
      <c r="E571" s="53"/>
      <c r="F571" s="54"/>
    </row>
    <row r="572" spans="1:9" ht="29.45" customHeight="1" x14ac:dyDescent="0.25">
      <c r="A572" s="82"/>
      <c r="B572" s="83"/>
      <c r="C572" s="66"/>
      <c r="D572" s="8" t="s">
        <v>44</v>
      </c>
      <c r="E572" s="10" t="s">
        <v>51</v>
      </c>
      <c r="F572" s="15">
        <f>G572/H572*I572</f>
        <v>637.29337499999997</v>
      </c>
      <c r="G572" s="36">
        <v>708.10374999999999</v>
      </c>
      <c r="H572">
        <v>100</v>
      </c>
      <c r="I572">
        <v>90</v>
      </c>
    </row>
    <row r="573" spans="1:9" ht="19.899999999999999" customHeight="1" x14ac:dyDescent="0.25">
      <c r="A573" s="82"/>
      <c r="B573" s="83"/>
      <c r="C573" s="66"/>
      <c r="D573" s="8" t="s">
        <v>45</v>
      </c>
      <c r="E573" s="10" t="s">
        <v>51</v>
      </c>
      <c r="F573" s="15">
        <f>G573/H572*I572</f>
        <v>133.40970000000002</v>
      </c>
      <c r="G573" s="36">
        <v>148.233</v>
      </c>
    </row>
    <row r="574" spans="1:9" ht="23.25" x14ac:dyDescent="0.25">
      <c r="A574" s="82"/>
      <c r="B574" s="83"/>
      <c r="C574" s="66"/>
      <c r="D574" s="8" t="s">
        <v>46</v>
      </c>
      <c r="E574" s="10" t="s">
        <v>51</v>
      </c>
      <c r="F574" s="15">
        <f>G574/H572*I572</f>
        <v>582.35399999999993</v>
      </c>
      <c r="G574" s="36">
        <v>647.05999999999995</v>
      </c>
    </row>
    <row r="575" spans="1:9" ht="18.600000000000001" customHeight="1" x14ac:dyDescent="0.25">
      <c r="A575" s="82"/>
      <c r="B575" s="83"/>
      <c r="C575" s="66"/>
      <c r="D575" s="8" t="s">
        <v>59</v>
      </c>
      <c r="E575" s="10" t="s">
        <v>51</v>
      </c>
      <c r="F575" s="15">
        <f>G575/H572*I572</f>
        <v>90.018000000000001</v>
      </c>
      <c r="G575" s="36">
        <v>100.02</v>
      </c>
    </row>
    <row r="576" spans="1:9" x14ac:dyDescent="0.25">
      <c r="A576" s="82"/>
      <c r="B576" s="83"/>
      <c r="C576" s="66"/>
      <c r="D576" s="8" t="s">
        <v>47</v>
      </c>
      <c r="E576" s="10" t="s">
        <v>51</v>
      </c>
      <c r="F576" s="12">
        <f>G576/H572*I572</f>
        <v>3897.0306</v>
      </c>
      <c r="G576" s="36">
        <v>4330.0339999999997</v>
      </c>
    </row>
    <row r="577" spans="1:11" x14ac:dyDescent="0.25">
      <c r="A577" s="82"/>
      <c r="B577" s="83"/>
      <c r="C577" s="66"/>
      <c r="D577" s="8" t="s">
        <v>48</v>
      </c>
      <c r="E577" s="10" t="s">
        <v>51</v>
      </c>
      <c r="F577" s="12">
        <f>G577/H572*I572</f>
        <v>23.611499999999996</v>
      </c>
      <c r="G577" s="36">
        <v>26.234999999999999</v>
      </c>
    </row>
    <row r="578" spans="1:11" x14ac:dyDescent="0.25">
      <c r="A578" s="82"/>
      <c r="B578" s="83"/>
      <c r="C578" s="66"/>
      <c r="D578" s="8" t="s">
        <v>49</v>
      </c>
      <c r="E578" s="10" t="s">
        <v>51</v>
      </c>
      <c r="F578" s="12">
        <f>G578/H572*I572</f>
        <v>590.28300000000002</v>
      </c>
      <c r="G578" s="36">
        <v>655.87</v>
      </c>
    </row>
    <row r="579" spans="1:11" ht="18.600000000000001" customHeight="1" x14ac:dyDescent="0.25">
      <c r="A579" s="82"/>
      <c r="B579" s="83"/>
      <c r="C579" s="66"/>
      <c r="D579" s="8" t="s">
        <v>50</v>
      </c>
      <c r="E579" s="10" t="s">
        <v>51</v>
      </c>
      <c r="F579" s="12">
        <f>G579/H572*I572</f>
        <v>146.39400000000001</v>
      </c>
      <c r="G579" s="36">
        <v>162.66</v>
      </c>
    </row>
    <row r="580" spans="1:11" x14ac:dyDescent="0.25">
      <c r="A580" s="84"/>
      <c r="B580" s="85"/>
      <c r="C580" s="67"/>
      <c r="D580" s="3"/>
      <c r="E580" s="3"/>
      <c r="F580" s="13">
        <f>SUM(F572:F579)</f>
        <v>6100.3941750000004</v>
      </c>
      <c r="G580">
        <f>SUM(G572:G579)</f>
        <v>6778.2157499999994</v>
      </c>
    </row>
    <row r="581" spans="1:11" x14ac:dyDescent="0.25">
      <c r="A581" s="89"/>
      <c r="B581" s="90"/>
      <c r="C581" s="3"/>
      <c r="D581" s="3"/>
      <c r="E581" s="3"/>
      <c r="F581" s="13">
        <f>F521+F535+F546+F552+F556+F570+F580</f>
        <v>43109.489463000005</v>
      </c>
      <c r="H581" s="45">
        <f>F581*K508</f>
        <v>646642.34194500011</v>
      </c>
    </row>
    <row r="582" spans="1:11" x14ac:dyDescent="0.25">
      <c r="A582" s="30"/>
      <c r="B582" s="30"/>
      <c r="C582" s="31"/>
      <c r="D582" s="31"/>
      <c r="E582" s="31"/>
      <c r="F582" s="32"/>
    </row>
    <row r="583" spans="1:11" x14ac:dyDescent="0.25">
      <c r="A583" s="30">
        <v>7.2</v>
      </c>
      <c r="B583" s="30"/>
      <c r="C583" s="31"/>
      <c r="D583" s="31"/>
      <c r="E583" s="31"/>
      <c r="F583" s="32"/>
    </row>
    <row r="584" spans="1:11" ht="60" x14ac:dyDescent="0.25">
      <c r="A584" s="55" t="s">
        <v>0</v>
      </c>
      <c r="B584" s="56"/>
      <c r="C584" s="6" t="s">
        <v>1</v>
      </c>
      <c r="D584" s="6" t="s">
        <v>2</v>
      </c>
      <c r="E584" s="6" t="s">
        <v>3</v>
      </c>
      <c r="F584" s="7" t="s">
        <v>4</v>
      </c>
      <c r="K584" s="42">
        <v>1</v>
      </c>
    </row>
    <row r="585" spans="1:11" x14ac:dyDescent="0.25">
      <c r="A585" s="57">
        <v>1</v>
      </c>
      <c r="B585" s="58"/>
      <c r="C585" s="4">
        <v>2</v>
      </c>
      <c r="D585" s="2">
        <v>3</v>
      </c>
      <c r="E585" s="3">
        <v>4</v>
      </c>
      <c r="F585" s="3">
        <v>5</v>
      </c>
    </row>
    <row r="586" spans="1:11" x14ac:dyDescent="0.25">
      <c r="A586" s="59" t="s">
        <v>64</v>
      </c>
      <c r="B586" s="60"/>
      <c r="C586" s="65" t="s">
        <v>78</v>
      </c>
      <c r="D586" s="46" t="s">
        <v>5</v>
      </c>
      <c r="E586" s="47"/>
      <c r="F586" s="48"/>
    </row>
    <row r="587" spans="1:11" x14ac:dyDescent="0.25">
      <c r="A587" s="61"/>
      <c r="B587" s="62"/>
      <c r="C587" s="66"/>
      <c r="D587" s="49"/>
      <c r="E587" s="50"/>
      <c r="F587" s="51"/>
    </row>
    <row r="588" spans="1:11" x14ac:dyDescent="0.25">
      <c r="A588" s="61"/>
      <c r="B588" s="62"/>
      <c r="C588" s="66"/>
      <c r="D588" s="46" t="s">
        <v>6</v>
      </c>
      <c r="E588" s="47"/>
      <c r="F588" s="48"/>
    </row>
    <row r="589" spans="1:11" x14ac:dyDescent="0.25">
      <c r="A589" s="61"/>
      <c r="B589" s="62"/>
      <c r="C589" s="66"/>
      <c r="D589" s="49"/>
      <c r="E589" s="50"/>
      <c r="F589" s="51"/>
    </row>
    <row r="590" spans="1:11" x14ac:dyDescent="0.25">
      <c r="A590" s="61"/>
      <c r="B590" s="62"/>
      <c r="C590" s="66"/>
      <c r="D590" s="16" t="s">
        <v>52</v>
      </c>
      <c r="E590" s="16" t="s">
        <v>43</v>
      </c>
      <c r="F590" s="3">
        <v>8826.15</v>
      </c>
      <c r="G590">
        <v>13700.2</v>
      </c>
      <c r="H590">
        <v>279</v>
      </c>
      <c r="I590">
        <v>90</v>
      </c>
    </row>
    <row r="591" spans="1:11" ht="17.45" customHeight="1" x14ac:dyDescent="0.25">
      <c r="A591" s="61"/>
      <c r="B591" s="62"/>
      <c r="C591" s="66"/>
      <c r="D591" s="16" t="s">
        <v>53</v>
      </c>
      <c r="E591" s="16" t="s">
        <v>43</v>
      </c>
      <c r="F591" s="3">
        <v>1471.03</v>
      </c>
      <c r="G591">
        <v>1068.93</v>
      </c>
    </row>
    <row r="592" spans="1:11" x14ac:dyDescent="0.25">
      <c r="A592" s="61"/>
      <c r="B592" s="62"/>
      <c r="C592" s="66"/>
      <c r="D592" s="16" t="s">
        <v>54</v>
      </c>
      <c r="E592" s="16" t="s">
        <v>43</v>
      </c>
      <c r="F592" s="3">
        <v>735.51</v>
      </c>
      <c r="G592">
        <v>668.08</v>
      </c>
    </row>
    <row r="593" spans="1:9" x14ac:dyDescent="0.25">
      <c r="A593" s="61"/>
      <c r="B593" s="62"/>
      <c r="C593" s="66"/>
      <c r="D593" s="16" t="s">
        <v>60</v>
      </c>
      <c r="E593" s="16" t="s">
        <v>43</v>
      </c>
      <c r="F593" s="35">
        <v>735.51</v>
      </c>
    </row>
    <row r="594" spans="1:9" x14ac:dyDescent="0.25">
      <c r="A594" s="61"/>
      <c r="B594" s="62"/>
      <c r="C594" s="66"/>
      <c r="D594" s="16" t="s">
        <v>61</v>
      </c>
      <c r="E594" s="16" t="s">
        <v>43</v>
      </c>
      <c r="F594" s="35">
        <v>1471.03</v>
      </c>
    </row>
    <row r="595" spans="1:9" x14ac:dyDescent="0.25">
      <c r="A595" s="61"/>
      <c r="B595" s="62"/>
      <c r="C595" s="66"/>
      <c r="D595" s="16" t="s">
        <v>62</v>
      </c>
      <c r="E595" s="16" t="s">
        <v>43</v>
      </c>
      <c r="F595" s="35">
        <v>1471.03</v>
      </c>
    </row>
    <row r="596" spans="1:9" x14ac:dyDescent="0.25">
      <c r="A596" s="61"/>
      <c r="B596" s="62"/>
      <c r="C596" s="66"/>
      <c r="D596" s="16" t="s">
        <v>63</v>
      </c>
      <c r="E596" s="16" t="s">
        <v>43</v>
      </c>
      <c r="F596" s="35">
        <v>735.51</v>
      </c>
    </row>
    <row r="597" spans="1:9" x14ac:dyDescent="0.25">
      <c r="A597" s="61"/>
      <c r="B597" s="62"/>
      <c r="C597" s="66"/>
      <c r="D597" s="23"/>
      <c r="E597" s="23"/>
      <c r="F597" s="35">
        <f>F590+F591+F592+F593+F594+F595+F596</f>
        <v>15445.770000000002</v>
      </c>
    </row>
    <row r="598" spans="1:9" x14ac:dyDescent="0.25">
      <c r="A598" s="61"/>
      <c r="B598" s="62"/>
      <c r="C598" s="66"/>
      <c r="D598" s="46" t="s">
        <v>79</v>
      </c>
      <c r="E598" s="47"/>
      <c r="F598" s="48"/>
    </row>
    <row r="599" spans="1:9" x14ac:dyDescent="0.25">
      <c r="A599" s="61"/>
      <c r="B599" s="62"/>
      <c r="C599" s="66"/>
      <c r="D599" s="68"/>
      <c r="E599" s="69"/>
      <c r="F599" s="70"/>
    </row>
    <row r="600" spans="1:9" x14ac:dyDescent="0.25">
      <c r="A600" s="61"/>
      <c r="B600" s="62"/>
      <c r="C600" s="66"/>
      <c r="D600" s="49"/>
      <c r="E600" s="50"/>
      <c r="F600" s="51"/>
    </row>
    <row r="601" spans="1:9" x14ac:dyDescent="0.25">
      <c r="A601" s="61"/>
      <c r="B601" s="62"/>
      <c r="C601" s="66"/>
      <c r="D601" s="3"/>
      <c r="E601" s="3"/>
      <c r="F601" s="3"/>
    </row>
    <row r="602" spans="1:9" x14ac:dyDescent="0.25">
      <c r="A602" s="61"/>
      <c r="B602" s="62"/>
      <c r="C602" s="66"/>
      <c r="D602" s="71" t="s">
        <v>8</v>
      </c>
      <c r="E602" s="72"/>
      <c r="F602" s="73"/>
    </row>
    <row r="603" spans="1:9" x14ac:dyDescent="0.25">
      <c r="A603" s="61"/>
      <c r="B603" s="62"/>
      <c r="C603" s="66"/>
      <c r="D603" s="3"/>
      <c r="E603" s="3"/>
      <c r="F603" s="3"/>
    </row>
    <row r="604" spans="1:9" x14ac:dyDescent="0.25">
      <c r="A604" s="61"/>
      <c r="B604" s="62"/>
      <c r="C604" s="66"/>
      <c r="D604" s="52" t="s">
        <v>9</v>
      </c>
      <c r="E604" s="53"/>
      <c r="F604" s="54"/>
    </row>
    <row r="605" spans="1:9" x14ac:dyDescent="0.25">
      <c r="A605" s="61"/>
      <c r="B605" s="62"/>
      <c r="C605" s="66"/>
      <c r="D605" s="52" t="s">
        <v>10</v>
      </c>
      <c r="E605" s="53"/>
      <c r="F605" s="54"/>
    </row>
    <row r="606" spans="1:9" x14ac:dyDescent="0.25">
      <c r="A606" s="61"/>
      <c r="B606" s="62"/>
      <c r="C606" s="66"/>
      <c r="D606" s="10" t="s">
        <v>11</v>
      </c>
      <c r="E606" s="10" t="s">
        <v>22</v>
      </c>
      <c r="F606" s="11">
        <f>G606/H606*I606</f>
        <v>1271.943</v>
      </c>
      <c r="G606">
        <v>1413.27</v>
      </c>
      <c r="H606">
        <v>100</v>
      </c>
      <c r="I606">
        <v>90</v>
      </c>
    </row>
    <row r="607" spans="1:9" x14ac:dyDescent="0.25">
      <c r="A607" s="61"/>
      <c r="B607" s="62"/>
      <c r="C607" s="66"/>
      <c r="D607" s="8" t="s">
        <v>12</v>
      </c>
      <c r="E607" s="10" t="s">
        <v>23</v>
      </c>
      <c r="F607" s="11">
        <f>G607/H606*I606</f>
        <v>5449.5990000000002</v>
      </c>
      <c r="G607">
        <v>6055.11</v>
      </c>
    </row>
    <row r="608" spans="1:9" ht="18.600000000000001" customHeight="1" x14ac:dyDescent="0.25">
      <c r="A608" s="61"/>
      <c r="B608" s="62"/>
      <c r="C608" s="66"/>
      <c r="D608" s="8" t="s">
        <v>13</v>
      </c>
      <c r="E608" s="10" t="s">
        <v>24</v>
      </c>
      <c r="F608" s="11">
        <f>G608/H606*I606</f>
        <v>1065.4379999999999</v>
      </c>
      <c r="G608">
        <v>1183.82</v>
      </c>
    </row>
    <row r="609" spans="1:9" x14ac:dyDescent="0.25">
      <c r="A609" s="61"/>
      <c r="B609" s="62"/>
      <c r="C609" s="66"/>
      <c r="D609" s="10" t="s">
        <v>14</v>
      </c>
      <c r="E609" s="10" t="s">
        <v>24</v>
      </c>
      <c r="F609" s="11">
        <f>G609/H606*I606</f>
        <v>791.76599999999996</v>
      </c>
      <c r="G609">
        <v>879.74</v>
      </c>
    </row>
    <row r="610" spans="1:9" x14ac:dyDescent="0.25">
      <c r="A610" s="61"/>
      <c r="B610" s="62"/>
      <c r="C610" s="66"/>
      <c r="D610" s="17"/>
      <c r="E610" s="18"/>
      <c r="F610" s="19">
        <f>SUM(F606:F609)</f>
        <v>8578.746000000001</v>
      </c>
    </row>
    <row r="611" spans="1:9" x14ac:dyDescent="0.25">
      <c r="A611" s="61"/>
      <c r="B611" s="62"/>
      <c r="C611" s="66"/>
      <c r="D611" s="71" t="s">
        <v>15</v>
      </c>
      <c r="E611" s="72"/>
      <c r="F611" s="73"/>
    </row>
    <row r="612" spans="1:9" x14ac:dyDescent="0.25">
      <c r="A612" s="61"/>
      <c r="B612" s="62"/>
      <c r="C612" s="66"/>
      <c r="D612" s="8" t="s">
        <v>25</v>
      </c>
      <c r="E612" s="9" t="s">
        <v>33</v>
      </c>
      <c r="F612" s="14">
        <f>G612/H606*I606</f>
        <v>54.896400000000007</v>
      </c>
      <c r="G612" s="36">
        <v>60.996000000000002</v>
      </c>
    </row>
    <row r="613" spans="1:9" ht="27" customHeight="1" x14ac:dyDescent="0.25">
      <c r="A613" s="61"/>
      <c r="B613" s="62"/>
      <c r="C613" s="66"/>
      <c r="D613" s="8" t="s">
        <v>26</v>
      </c>
      <c r="E613" s="9" t="s">
        <v>33</v>
      </c>
      <c r="F613" s="14">
        <f>G613/H606*I606</f>
        <v>22.283190000000001</v>
      </c>
      <c r="G613" s="36">
        <v>24.7591</v>
      </c>
    </row>
    <row r="614" spans="1:9" ht="19.149999999999999" customHeight="1" x14ac:dyDescent="0.25">
      <c r="A614" s="61"/>
      <c r="B614" s="62"/>
      <c r="C614" s="66"/>
      <c r="D614" s="8" t="s">
        <v>27</v>
      </c>
      <c r="E614" s="9" t="s">
        <v>33</v>
      </c>
      <c r="F614" s="12">
        <f>G614/H606*I606</f>
        <v>221.35589999999999</v>
      </c>
      <c r="G614" s="36">
        <v>245.95099999999999</v>
      </c>
    </row>
    <row r="615" spans="1:9" ht="19.149999999999999" customHeight="1" x14ac:dyDescent="0.25">
      <c r="A615" s="61"/>
      <c r="B615" s="62"/>
      <c r="C615" s="66"/>
      <c r="D615" s="8" t="s">
        <v>28</v>
      </c>
      <c r="E615" s="9" t="s">
        <v>33</v>
      </c>
      <c r="F615" s="12">
        <f>G615/H606*I606</f>
        <v>97.325999999999993</v>
      </c>
      <c r="G615" s="36">
        <v>108.14</v>
      </c>
    </row>
    <row r="616" spans="1:9" ht="58.9" customHeight="1" x14ac:dyDescent="0.25">
      <c r="A616" s="61"/>
      <c r="B616" s="62"/>
      <c r="C616" s="66"/>
      <c r="D616" s="8" t="s">
        <v>29</v>
      </c>
      <c r="E616" s="9" t="s">
        <v>33</v>
      </c>
      <c r="F616" s="12">
        <f>G616/H606*I606</f>
        <v>63.573480000000011</v>
      </c>
      <c r="G616" s="36">
        <v>70.637200000000007</v>
      </c>
    </row>
    <row r="617" spans="1:9" x14ac:dyDescent="0.25">
      <c r="A617" s="61"/>
      <c r="B617" s="62"/>
      <c r="C617" s="66"/>
      <c r="D617" s="8" t="s">
        <v>30</v>
      </c>
      <c r="E617" s="9" t="s">
        <v>33</v>
      </c>
      <c r="F617" s="12">
        <f>G617/H606*I606</f>
        <v>150.52680000000001</v>
      </c>
      <c r="G617" s="36">
        <v>167.25200000000001</v>
      </c>
    </row>
    <row r="618" spans="1:9" ht="27.6" customHeight="1" x14ac:dyDescent="0.25">
      <c r="A618" s="61"/>
      <c r="B618" s="62"/>
      <c r="C618" s="66"/>
      <c r="D618" s="8" t="s">
        <v>31</v>
      </c>
      <c r="E618" s="9" t="s">
        <v>33</v>
      </c>
      <c r="F618" s="12">
        <f>G618/H606*I606</f>
        <v>0</v>
      </c>
      <c r="G618" s="36">
        <v>0</v>
      </c>
    </row>
    <row r="619" spans="1:9" ht="25.9" customHeight="1" x14ac:dyDescent="0.25">
      <c r="A619" s="61"/>
      <c r="B619" s="62"/>
      <c r="C619" s="66"/>
      <c r="D619" s="8" t="s">
        <v>32</v>
      </c>
      <c r="E619" s="9" t="s">
        <v>33</v>
      </c>
      <c r="F619" s="12">
        <f>G619/H606*I606</f>
        <v>118.05299999999998</v>
      </c>
      <c r="G619" s="36">
        <v>131.16999999999999</v>
      </c>
    </row>
    <row r="620" spans="1:9" ht="26.45" customHeight="1" x14ac:dyDescent="0.25">
      <c r="A620" s="61"/>
      <c r="B620" s="62"/>
      <c r="C620" s="66"/>
      <c r="D620" s="8" t="s">
        <v>55</v>
      </c>
      <c r="E620" s="9" t="s">
        <v>33</v>
      </c>
      <c r="F620" s="12">
        <f>G620/H606*I606</f>
        <v>112.67100000000001</v>
      </c>
      <c r="G620" s="36">
        <v>125.19</v>
      </c>
    </row>
    <row r="621" spans="1:9" x14ac:dyDescent="0.25">
      <c r="A621" s="61"/>
      <c r="B621" s="62"/>
      <c r="C621" s="66"/>
      <c r="D621" s="3"/>
      <c r="E621" s="3"/>
      <c r="F621" s="13">
        <f>F612+F613+F614+F615+F616+F617+F618+F619+F620</f>
        <v>840.68577000000005</v>
      </c>
      <c r="G621">
        <f>G612+G613+G614+G615+G616+G617+G618+G619+G620</f>
        <v>934.09529999999995</v>
      </c>
    </row>
    <row r="622" spans="1:9" x14ac:dyDescent="0.25">
      <c r="A622" s="61"/>
      <c r="B622" s="62"/>
      <c r="C622" s="66"/>
      <c r="D622" s="46" t="s">
        <v>16</v>
      </c>
      <c r="E622" s="47"/>
      <c r="F622" s="48"/>
    </row>
    <row r="623" spans="1:9" x14ac:dyDescent="0.25">
      <c r="A623" s="61"/>
      <c r="B623" s="62"/>
      <c r="C623" s="66"/>
      <c r="D623" s="49"/>
      <c r="E623" s="50"/>
      <c r="F623" s="51"/>
    </row>
    <row r="624" spans="1:9" x14ac:dyDescent="0.25">
      <c r="A624" s="61"/>
      <c r="B624" s="62"/>
      <c r="C624" s="66"/>
      <c r="D624" s="8" t="s">
        <v>34</v>
      </c>
      <c r="E624" s="10" t="s">
        <v>33</v>
      </c>
      <c r="F624" s="11">
        <f>G624/H624*I624</f>
        <v>3.8340000000000001</v>
      </c>
      <c r="G624">
        <v>4.26</v>
      </c>
      <c r="H624">
        <v>100</v>
      </c>
      <c r="I624">
        <v>90</v>
      </c>
    </row>
    <row r="625" spans="1:9" ht="23.25" x14ac:dyDescent="0.25">
      <c r="A625" s="61"/>
      <c r="B625" s="62"/>
      <c r="C625" s="66"/>
      <c r="D625" s="8" t="s">
        <v>35</v>
      </c>
      <c r="E625" s="10" t="s">
        <v>33</v>
      </c>
      <c r="F625" s="11">
        <f>G625/H624*I624</f>
        <v>782.82900000000006</v>
      </c>
      <c r="G625">
        <v>869.81</v>
      </c>
    </row>
    <row r="626" spans="1:9" x14ac:dyDescent="0.25">
      <c r="A626" s="61"/>
      <c r="B626" s="62"/>
      <c r="C626" s="66"/>
      <c r="D626" s="16" t="s">
        <v>56</v>
      </c>
      <c r="E626" s="10" t="s">
        <v>33</v>
      </c>
      <c r="F626" s="11">
        <f>G626/H624*I624</f>
        <v>32.463000000000001</v>
      </c>
      <c r="G626">
        <v>36.07</v>
      </c>
    </row>
    <row r="627" spans="1:9" x14ac:dyDescent="0.25">
      <c r="A627" s="61"/>
      <c r="B627" s="62"/>
      <c r="C627" s="66"/>
      <c r="D627" s="20"/>
      <c r="E627" s="21"/>
      <c r="F627" s="22">
        <f>SUM(F624:F626)</f>
        <v>819.12599999999998</v>
      </c>
    </row>
    <row r="628" spans="1:9" x14ac:dyDescent="0.25">
      <c r="A628" s="61"/>
      <c r="B628" s="62"/>
      <c r="C628" s="66"/>
      <c r="D628" s="74" t="s">
        <v>17</v>
      </c>
      <c r="E628" s="75"/>
      <c r="F628" s="76"/>
    </row>
    <row r="629" spans="1:9" ht="2.4500000000000002" customHeight="1" x14ac:dyDescent="0.25">
      <c r="A629" s="61"/>
      <c r="B629" s="62"/>
      <c r="C629" s="66"/>
      <c r="D629" s="77"/>
      <c r="E629" s="78"/>
      <c r="F629" s="79"/>
    </row>
    <row r="630" spans="1:9" x14ac:dyDescent="0.25">
      <c r="A630" s="61"/>
      <c r="B630" s="62"/>
      <c r="C630" s="66"/>
      <c r="D630" s="27" t="s">
        <v>69</v>
      </c>
      <c r="E630" s="10" t="s">
        <v>33</v>
      </c>
      <c r="F630" s="37">
        <f>G630/H624*I624</f>
        <v>159.376518</v>
      </c>
      <c r="G630">
        <v>177.08501999999999</v>
      </c>
    </row>
    <row r="631" spans="1:9" x14ac:dyDescent="0.25">
      <c r="A631" s="61"/>
      <c r="B631" s="62"/>
      <c r="C631" s="66"/>
      <c r="D631" s="3"/>
      <c r="E631" s="3"/>
      <c r="F631" s="40">
        <f>F630</f>
        <v>159.376518</v>
      </c>
    </row>
    <row r="632" spans="1:9" x14ac:dyDescent="0.25">
      <c r="A632" s="61"/>
      <c r="B632" s="62"/>
      <c r="C632" s="66"/>
      <c r="D632" s="52" t="s">
        <v>18</v>
      </c>
      <c r="E632" s="53"/>
      <c r="F632" s="54"/>
    </row>
    <row r="633" spans="1:9" x14ac:dyDescent="0.25">
      <c r="A633" s="61"/>
      <c r="B633" s="62"/>
      <c r="C633" s="66"/>
      <c r="D633" s="3"/>
      <c r="E633" s="3"/>
      <c r="F633" s="3"/>
    </row>
    <row r="634" spans="1:9" x14ac:dyDescent="0.25">
      <c r="A634" s="61"/>
      <c r="B634" s="62"/>
      <c r="C634" s="66"/>
      <c r="D634" s="46" t="s">
        <v>19</v>
      </c>
      <c r="E634" s="47"/>
      <c r="F634" s="48"/>
    </row>
    <row r="635" spans="1:9" x14ac:dyDescent="0.25">
      <c r="A635" s="61"/>
      <c r="B635" s="62"/>
      <c r="C635" s="66"/>
      <c r="D635" s="49"/>
      <c r="E635" s="50"/>
      <c r="F635" s="51"/>
    </row>
    <row r="636" spans="1:9" x14ac:dyDescent="0.25">
      <c r="A636" s="61"/>
      <c r="B636" s="62"/>
      <c r="C636" s="66"/>
      <c r="D636" s="8" t="s">
        <v>36</v>
      </c>
      <c r="E636" s="10" t="s">
        <v>43</v>
      </c>
      <c r="F636" s="11">
        <f>G636/H636*I636</f>
        <v>1544.8409999999999</v>
      </c>
      <c r="G636">
        <v>1716.49</v>
      </c>
      <c r="H636">
        <v>100</v>
      </c>
      <c r="I636">
        <v>90</v>
      </c>
    </row>
    <row r="637" spans="1:9" x14ac:dyDescent="0.25">
      <c r="A637" s="61"/>
      <c r="B637" s="62"/>
      <c r="C637" s="66"/>
      <c r="D637" s="8" t="s">
        <v>37</v>
      </c>
      <c r="E637" s="10" t="s">
        <v>43</v>
      </c>
      <c r="F637" s="11">
        <f>G637/H636*I636</f>
        <v>496.46700000000004</v>
      </c>
      <c r="G637">
        <v>551.63</v>
      </c>
    </row>
    <row r="638" spans="1:9" ht="18" customHeight="1" x14ac:dyDescent="0.25">
      <c r="A638" s="61"/>
      <c r="B638" s="62"/>
      <c r="C638" s="66"/>
      <c r="D638" s="8" t="s">
        <v>38</v>
      </c>
      <c r="E638" s="10" t="s">
        <v>43</v>
      </c>
      <c r="F638" s="11">
        <f>G638/H636*I636</f>
        <v>1180.539</v>
      </c>
      <c r="G638">
        <v>1311.71</v>
      </c>
    </row>
    <row r="639" spans="1:9" x14ac:dyDescent="0.25">
      <c r="A639" s="61"/>
      <c r="B639" s="62"/>
      <c r="C639" s="66"/>
      <c r="D639" s="8" t="s">
        <v>57</v>
      </c>
      <c r="E639" s="10" t="s">
        <v>43</v>
      </c>
      <c r="F639" s="11">
        <f>G639/H636*I636</f>
        <v>330.98399999999998</v>
      </c>
      <c r="G639">
        <v>367.76</v>
      </c>
    </row>
    <row r="640" spans="1:9" x14ac:dyDescent="0.25">
      <c r="A640" s="61"/>
      <c r="B640" s="62"/>
      <c r="C640" s="66"/>
      <c r="D640" s="8" t="s">
        <v>40</v>
      </c>
      <c r="E640" s="10" t="s">
        <v>43</v>
      </c>
      <c r="F640" s="11">
        <f>G640/H636*I636</f>
        <v>2647.8450000000003</v>
      </c>
      <c r="G640">
        <v>2942.05</v>
      </c>
    </row>
    <row r="641" spans="1:9" x14ac:dyDescent="0.25">
      <c r="A641" s="61"/>
      <c r="B641" s="62"/>
      <c r="C641" s="66"/>
      <c r="D641" s="8" t="s">
        <v>39</v>
      </c>
      <c r="E641" s="10" t="s">
        <v>43</v>
      </c>
      <c r="F641" s="11">
        <f>G641/H636*I636</f>
        <v>2647.8450000000003</v>
      </c>
      <c r="G641">
        <v>2942.05</v>
      </c>
    </row>
    <row r="642" spans="1:9" ht="18.600000000000001" customHeight="1" x14ac:dyDescent="0.25">
      <c r="A642" s="61"/>
      <c r="B642" s="62"/>
      <c r="C642" s="66"/>
      <c r="D642" s="8" t="s">
        <v>41</v>
      </c>
      <c r="E642" s="10" t="s">
        <v>43</v>
      </c>
      <c r="F642" s="11">
        <f>G642/H636*I636</f>
        <v>1323.9269999999999</v>
      </c>
      <c r="G642">
        <v>1471.03</v>
      </c>
    </row>
    <row r="643" spans="1:9" x14ac:dyDescent="0.25">
      <c r="A643" s="61"/>
      <c r="B643" s="62"/>
      <c r="C643" s="66"/>
      <c r="D643" s="10" t="s">
        <v>42</v>
      </c>
      <c r="E643" s="10" t="s">
        <v>43</v>
      </c>
      <c r="F643" s="11">
        <f>G643/H636*I636</f>
        <v>661.95900000000006</v>
      </c>
      <c r="G643">
        <v>735.51</v>
      </c>
    </row>
    <row r="644" spans="1:9" x14ac:dyDescent="0.25">
      <c r="A644" s="61"/>
      <c r="B644" s="62"/>
      <c r="C644" s="66"/>
      <c r="D644" s="10" t="s">
        <v>58</v>
      </c>
      <c r="E644" s="10" t="s">
        <v>43</v>
      </c>
      <c r="F644" s="11">
        <f>G644/H636*I636</f>
        <v>330.98399999999998</v>
      </c>
      <c r="G644">
        <v>367.76</v>
      </c>
    </row>
    <row r="645" spans="1:9" x14ac:dyDescent="0.25">
      <c r="A645" s="61"/>
      <c r="B645" s="62"/>
      <c r="C645" s="66"/>
      <c r="D645" s="17"/>
      <c r="E645" s="18"/>
      <c r="F645" s="19">
        <f>SUM(F636:F644)</f>
        <v>11165.391000000001</v>
      </c>
    </row>
    <row r="646" spans="1:9" x14ac:dyDescent="0.25">
      <c r="A646" s="61"/>
      <c r="B646" s="62"/>
      <c r="C646" s="66"/>
      <c r="D646" s="52" t="s">
        <v>20</v>
      </c>
      <c r="E646" s="53"/>
      <c r="F646" s="54"/>
    </row>
    <row r="647" spans="1:9" ht="27" customHeight="1" x14ac:dyDescent="0.25">
      <c r="A647" s="61"/>
      <c r="B647" s="62"/>
      <c r="C647" s="66"/>
      <c r="D647" s="8" t="s">
        <v>44</v>
      </c>
      <c r="E647" s="10" t="s">
        <v>51</v>
      </c>
      <c r="F647" s="15">
        <f>G647/H647*I647</f>
        <v>637.29338399999995</v>
      </c>
      <c r="G647" s="36">
        <v>708.10375999999997</v>
      </c>
      <c r="H647">
        <v>100</v>
      </c>
      <c r="I647">
        <v>90</v>
      </c>
    </row>
    <row r="648" spans="1:9" ht="17.45" customHeight="1" x14ac:dyDescent="0.25">
      <c r="A648" s="61"/>
      <c r="B648" s="62"/>
      <c r="C648" s="66"/>
      <c r="D648" s="8" t="s">
        <v>45</v>
      </c>
      <c r="E648" s="10" t="s">
        <v>51</v>
      </c>
      <c r="F648" s="15">
        <f>G648/H647*I647</f>
        <v>133.40970000000002</v>
      </c>
      <c r="G648" s="36">
        <v>148.233</v>
      </c>
    </row>
    <row r="649" spans="1:9" ht="23.25" x14ac:dyDescent="0.25">
      <c r="A649" s="61"/>
      <c r="B649" s="62"/>
      <c r="C649" s="66"/>
      <c r="D649" s="8" t="s">
        <v>46</v>
      </c>
      <c r="E649" s="10" t="s">
        <v>51</v>
      </c>
      <c r="F649" s="15">
        <f>G649/H647*I647</f>
        <v>582.35399999999993</v>
      </c>
      <c r="G649" s="36">
        <v>647.05999999999995</v>
      </c>
    </row>
    <row r="650" spans="1:9" ht="16.899999999999999" customHeight="1" x14ac:dyDescent="0.25">
      <c r="A650" s="61"/>
      <c r="B650" s="62"/>
      <c r="C650" s="66"/>
      <c r="D650" s="8" t="s">
        <v>59</v>
      </c>
      <c r="E650" s="10" t="s">
        <v>51</v>
      </c>
      <c r="F650" s="15">
        <f>G650/H647*I647</f>
        <v>90.019800000000004</v>
      </c>
      <c r="G650" s="36">
        <v>100.02200000000001</v>
      </c>
    </row>
    <row r="651" spans="1:9" x14ac:dyDescent="0.25">
      <c r="A651" s="61"/>
      <c r="B651" s="62"/>
      <c r="C651" s="66"/>
      <c r="D651" s="8" t="s">
        <v>47</v>
      </c>
      <c r="E651" s="10" t="s">
        <v>51</v>
      </c>
      <c r="F651" s="12">
        <f>G651/H647*I647</f>
        <v>3897.0306</v>
      </c>
      <c r="G651" s="36">
        <v>4330.0339999999997</v>
      </c>
    </row>
    <row r="652" spans="1:9" x14ac:dyDescent="0.25">
      <c r="A652" s="61"/>
      <c r="B652" s="62"/>
      <c r="C652" s="66"/>
      <c r="D652" s="8" t="s">
        <v>48</v>
      </c>
      <c r="E652" s="10" t="s">
        <v>51</v>
      </c>
      <c r="F652" s="12">
        <f>G652/H647*I647</f>
        <v>23.611499999999996</v>
      </c>
      <c r="G652" s="36">
        <v>26.234999999999999</v>
      </c>
    </row>
    <row r="653" spans="1:9" x14ac:dyDescent="0.25">
      <c r="A653" s="61"/>
      <c r="B653" s="62"/>
      <c r="C653" s="66"/>
      <c r="D653" s="8" t="s">
        <v>49</v>
      </c>
      <c r="E653" s="10" t="s">
        <v>51</v>
      </c>
      <c r="F653" s="12">
        <f>G653/H647*I647</f>
        <v>590.28300000000002</v>
      </c>
      <c r="G653" s="36">
        <v>655.87</v>
      </c>
    </row>
    <row r="654" spans="1:9" ht="18.600000000000001" customHeight="1" x14ac:dyDescent="0.25">
      <c r="A654" s="61"/>
      <c r="B654" s="62"/>
      <c r="C654" s="66"/>
      <c r="D654" s="8" t="s">
        <v>50</v>
      </c>
      <c r="E654" s="10" t="s">
        <v>51</v>
      </c>
      <c r="F654" s="12">
        <f>G654/H647*I647</f>
        <v>146.39400000000001</v>
      </c>
      <c r="G654" s="36">
        <v>162.66</v>
      </c>
    </row>
    <row r="655" spans="1:9" x14ac:dyDescent="0.25">
      <c r="A655" s="61"/>
      <c r="B655" s="62"/>
      <c r="C655" s="66"/>
      <c r="D655" s="3"/>
      <c r="E655" s="3"/>
      <c r="F655" s="13">
        <f>SUM(F647:F654)</f>
        <v>6100.3959840000007</v>
      </c>
      <c r="G655">
        <f>SUM(G647:G654)</f>
        <v>6778.2177599999986</v>
      </c>
    </row>
    <row r="656" spans="1:9" x14ac:dyDescent="0.25">
      <c r="A656" s="63"/>
      <c r="B656" s="64"/>
      <c r="C656" s="67"/>
      <c r="D656" s="3"/>
      <c r="E656" s="3"/>
      <c r="F656" s="13">
        <f>F597+F610+F621+F627+F631+F645+F655</f>
        <v>43109.491272000007</v>
      </c>
      <c r="H656" s="45">
        <f>F656*K584</f>
        <v>43109.491272000007</v>
      </c>
    </row>
    <row r="657" spans="1:6" x14ac:dyDescent="0.25">
      <c r="A657" s="30"/>
      <c r="B657" s="30"/>
      <c r="C657" s="31"/>
      <c r="D657" s="31"/>
      <c r="E657" s="31"/>
      <c r="F657" s="32"/>
    </row>
    <row r="659" spans="1:6" s="41" customFormat="1" x14ac:dyDescent="0.25">
      <c r="E659" s="41" t="s">
        <v>80</v>
      </c>
      <c r="F659" s="45">
        <f>H73+H141+H209+H277+H353+H428+H505+H581+H656</f>
        <v>14085886.995804001</v>
      </c>
    </row>
    <row r="660" spans="1:6" x14ac:dyDescent="0.25">
      <c r="F660" s="45">
        <v>14085887</v>
      </c>
    </row>
    <row r="661" spans="1:6" x14ac:dyDescent="0.25">
      <c r="F661" s="36"/>
    </row>
  </sheetData>
  <mergeCells count="150">
    <mergeCell ref="D470:F471"/>
    <mergeCell ref="D476:F477"/>
    <mergeCell ref="D571:F571"/>
    <mergeCell ref="D586:F587"/>
    <mergeCell ref="D117:F117"/>
    <mergeCell ref="D119:F120"/>
    <mergeCell ref="D131:F131"/>
    <mergeCell ref="D185:F185"/>
    <mergeCell ref="D187:F188"/>
    <mergeCell ref="D199:F199"/>
    <mergeCell ref="D433:F434"/>
    <mergeCell ref="D435:F436"/>
    <mergeCell ref="D446:F448"/>
    <mergeCell ref="D450:F450"/>
    <mergeCell ref="D452:F452"/>
    <mergeCell ref="D453:F453"/>
    <mergeCell ref="D459:F459"/>
    <mergeCell ref="D226:F226"/>
    <mergeCell ref="D214:F215"/>
    <mergeCell ref="D404:F404"/>
    <mergeCell ref="D406:F407"/>
    <mergeCell ref="D418:F418"/>
    <mergeCell ref="D481:F481"/>
    <mergeCell ref="D483:F484"/>
    <mergeCell ref="A505:B505"/>
    <mergeCell ref="A508:B508"/>
    <mergeCell ref="A428:B428"/>
    <mergeCell ref="A431:B431"/>
    <mergeCell ref="A432:B432"/>
    <mergeCell ref="A433:B504"/>
    <mergeCell ref="C433:C504"/>
    <mergeCell ref="A72:B72"/>
    <mergeCell ref="A73:B73"/>
    <mergeCell ref="A76:B76"/>
    <mergeCell ref="A509:B509"/>
    <mergeCell ref="A510:B580"/>
    <mergeCell ref="C510:C580"/>
    <mergeCell ref="D510:F511"/>
    <mergeCell ref="D512:F513"/>
    <mergeCell ref="A77:B77"/>
    <mergeCell ref="A78:B141"/>
    <mergeCell ref="C78:C141"/>
    <mergeCell ref="D78:F79"/>
    <mergeCell ref="D80:F81"/>
    <mergeCell ref="D83:F85"/>
    <mergeCell ref="D87:F87"/>
    <mergeCell ref="D89:F89"/>
    <mergeCell ref="D90:F90"/>
    <mergeCell ref="D96:F96"/>
    <mergeCell ref="D107:F108"/>
    <mergeCell ref="D113:F114"/>
    <mergeCell ref="D301:F301"/>
    <mergeCell ref="D308:F308"/>
    <mergeCell ref="D319:F320"/>
    <mergeCell ref="D148:F149"/>
    <mergeCell ref="D151:F153"/>
    <mergeCell ref="D155:F155"/>
    <mergeCell ref="D157:F157"/>
    <mergeCell ref="A581:B581"/>
    <mergeCell ref="D523:F525"/>
    <mergeCell ref="D527:F527"/>
    <mergeCell ref="D529:F529"/>
    <mergeCell ref="D530:F530"/>
    <mergeCell ref="D536:F536"/>
    <mergeCell ref="D547:F548"/>
    <mergeCell ref="D553:F554"/>
    <mergeCell ref="D559:F560"/>
    <mergeCell ref="D158:F158"/>
    <mergeCell ref="D164:F164"/>
    <mergeCell ref="D175:F176"/>
    <mergeCell ref="D181:F182"/>
    <mergeCell ref="A8:B8"/>
    <mergeCell ref="A9:B9"/>
    <mergeCell ref="D10:F11"/>
    <mergeCell ref="D12:F13"/>
    <mergeCell ref="D45:F46"/>
    <mergeCell ref="D49:F49"/>
    <mergeCell ref="D51:F52"/>
    <mergeCell ref="D63:F63"/>
    <mergeCell ref="A10:B71"/>
    <mergeCell ref="C10:C71"/>
    <mergeCell ref="D15:F17"/>
    <mergeCell ref="D19:F19"/>
    <mergeCell ref="D21:F21"/>
    <mergeCell ref="D22:F22"/>
    <mergeCell ref="D28:F28"/>
    <mergeCell ref="D39:F40"/>
    <mergeCell ref="B6:E6"/>
    <mergeCell ref="A356:B356"/>
    <mergeCell ref="A357:B357"/>
    <mergeCell ref="A358:B427"/>
    <mergeCell ref="C358:C427"/>
    <mergeCell ref="D358:F359"/>
    <mergeCell ref="D360:F361"/>
    <mergeCell ref="D370:F372"/>
    <mergeCell ref="D374:F374"/>
    <mergeCell ref="D376:F376"/>
    <mergeCell ref="D377:F377"/>
    <mergeCell ref="D383:F383"/>
    <mergeCell ref="D394:F395"/>
    <mergeCell ref="D400:F401"/>
    <mergeCell ref="A280:B280"/>
    <mergeCell ref="A281:B281"/>
    <mergeCell ref="A282:B353"/>
    <mergeCell ref="D325:F326"/>
    <mergeCell ref="D302:F302"/>
    <mergeCell ref="A144:B144"/>
    <mergeCell ref="A145:B145"/>
    <mergeCell ref="A146:B209"/>
    <mergeCell ref="C146:C209"/>
    <mergeCell ref="D146:F147"/>
    <mergeCell ref="D495:F495"/>
    <mergeCell ref="D557:F557"/>
    <mergeCell ref="D267:F267"/>
    <mergeCell ref="A212:B212"/>
    <mergeCell ref="A213:B213"/>
    <mergeCell ref="A214:B277"/>
    <mergeCell ref="C214:C277"/>
    <mergeCell ref="D329:F329"/>
    <mergeCell ref="D331:F332"/>
    <mergeCell ref="D343:F343"/>
    <mergeCell ref="D216:F217"/>
    <mergeCell ref="D219:F221"/>
    <mergeCell ref="D223:F223"/>
    <mergeCell ref="D225:F225"/>
    <mergeCell ref="D232:F232"/>
    <mergeCell ref="D243:F244"/>
    <mergeCell ref="D249:F250"/>
    <mergeCell ref="D253:F253"/>
    <mergeCell ref="D255:F256"/>
    <mergeCell ref="C282:C353"/>
    <mergeCell ref="D282:F283"/>
    <mergeCell ref="D284:F285"/>
    <mergeCell ref="D294:F296"/>
    <mergeCell ref="D298:F298"/>
    <mergeCell ref="D634:F635"/>
    <mergeCell ref="D646:F646"/>
    <mergeCell ref="A584:B584"/>
    <mergeCell ref="A585:B585"/>
    <mergeCell ref="A586:B656"/>
    <mergeCell ref="C586:C656"/>
    <mergeCell ref="D588:F589"/>
    <mergeCell ref="D598:F600"/>
    <mergeCell ref="D602:F602"/>
    <mergeCell ref="D604:F604"/>
    <mergeCell ref="D605:F605"/>
    <mergeCell ref="D611:F611"/>
    <mergeCell ref="D622:F623"/>
    <mergeCell ref="D628:F629"/>
    <mergeCell ref="D632:F632"/>
  </mergeCells>
  <pageMargins left="0.7" right="0.7" top="0.75" bottom="0.75" header="0.3" footer="0.3"/>
  <pageSetup paperSize="9" orientation="portrait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valueva</dc:creator>
  <cp:lastModifiedBy>1</cp:lastModifiedBy>
  <cp:lastPrinted>2018-11-10T09:19:24Z</cp:lastPrinted>
  <dcterms:created xsi:type="dcterms:W3CDTF">2016-01-28T12:22:54Z</dcterms:created>
  <dcterms:modified xsi:type="dcterms:W3CDTF">2019-01-10T06:57:56Z</dcterms:modified>
</cp:coreProperties>
</file>